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U:\DRED\DRED-COMMUN\Pôle études doctorales\1 - Écoles doctorales\1- 2023 POLE DOCTORAL\ADMINISTRATION\PROCEDURES\PROCEDURE DE SOUTENANCE\"/>
    </mc:Choice>
  </mc:AlternateContent>
  <xr:revisionPtr revIDLastSave="0" documentId="8_{E96E6E2A-B6F7-43A4-B7F4-5E94B2C7FF3A}" xr6:coauthVersionLast="36" xr6:coauthVersionMax="36" xr10:uidLastSave="{00000000-0000-0000-0000-000000000000}"/>
  <bookViews>
    <workbookView xWindow="0" yWindow="0" windowWidth="28800" windowHeight="11625" activeTab="1" xr2:uid="{CCD4CE54-B348-445E-9961-9E27273ED8F5}"/>
  </bookViews>
  <sheets>
    <sheet name="Feuil1" sheetId="1" r:id="rId1"/>
    <sheet name="Feuil2" sheetId="2" r:id="rId2"/>
    <sheet name="Feuil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2" l="1"/>
  <c r="B23" i="2"/>
  <c r="B21" i="2"/>
  <c r="B20" i="2"/>
  <c r="B19" i="2"/>
  <c r="B18" i="2"/>
  <c r="B17" i="2"/>
  <c r="B16" i="2"/>
  <c r="B15" i="2"/>
  <c r="B14" i="2"/>
  <c r="B13" i="2"/>
  <c r="B12" i="2"/>
  <c r="B11" i="2"/>
  <c r="B10" i="2"/>
  <c r="B9" i="2"/>
  <c r="B6" i="2"/>
  <c r="B8" i="2"/>
  <c r="B7" i="2"/>
  <c r="B5" i="2"/>
  <c r="B6" i="1" l="1"/>
  <c r="B7" i="1" l="1"/>
  <c r="B8" i="1"/>
  <c r="B9" i="1"/>
  <c r="B10" i="1" s="1"/>
  <c r="B11" i="1"/>
  <c r="B12" i="1"/>
  <c r="B14" i="1" l="1"/>
  <c r="B13" i="1"/>
</calcChain>
</file>

<file path=xl/sharedStrings.xml><?xml version="1.0" encoding="utf-8"?>
<sst xmlns="http://schemas.openxmlformats.org/spreadsheetml/2006/main" count="105" uniqueCount="51">
  <si>
    <t>Ce rétroplanning ne tient pas compte des dates de fermeture de l'Université</t>
  </si>
  <si>
    <t>Les dates sont indicatives</t>
  </si>
  <si>
    <t>Actions du doctorant/directeur de thèse</t>
  </si>
  <si>
    <t>Deadline</t>
  </si>
  <si>
    <t>Votre date de soutenance</t>
  </si>
  <si>
    <r>
      <t xml:space="preserve">Envoi de la fiche de liaison aux gestionnaires de votre ED par le directeur de thèse. </t>
    </r>
    <r>
      <rPr>
        <i/>
        <sz val="11"/>
        <color rgb="FFFF0000"/>
        <rFont val="Trebuchet MS"/>
        <family val="2"/>
      </rPr>
      <t>Directeur de Thèse</t>
    </r>
  </si>
  <si>
    <r>
      <t xml:space="preserve">Envoi du manuscrit de thèse aux rapporteurs. </t>
    </r>
    <r>
      <rPr>
        <i/>
        <sz val="11"/>
        <color rgb="FFFF0000"/>
        <rFont val="Trebuchet MS"/>
        <family val="2"/>
      </rPr>
      <t>Doctorant</t>
    </r>
  </si>
  <si>
    <r>
      <t xml:space="preserve">Dépôt électronique de la thèse auprès de la BU </t>
    </r>
    <r>
      <rPr>
        <i/>
        <sz val="11"/>
        <color rgb="FFFF0000"/>
        <rFont val="Trebuchet MS"/>
        <family val="2"/>
      </rPr>
      <t>Doctorant</t>
    </r>
  </si>
  <si>
    <r>
      <t xml:space="preserve">Réception de l'avis de soutenance, envoyé par votre ED  accompagné des pré-rapports </t>
    </r>
    <r>
      <rPr>
        <i/>
        <sz val="11"/>
        <color rgb="FFFF0000"/>
        <rFont val="Trebuchet MS"/>
        <family val="2"/>
      </rPr>
      <t>Doctorant et Directeur de thèse</t>
    </r>
  </si>
  <si>
    <r>
      <t xml:space="preserve">Envoi de la fiche de liaison "évènements" complétée si la soutenance a lieu sur le campus BDR </t>
    </r>
    <r>
      <rPr>
        <i/>
        <sz val="11"/>
        <color rgb="FFFF0000"/>
        <rFont val="Trebuchet MS"/>
        <family val="2"/>
      </rPr>
      <t>Doctorant</t>
    </r>
  </si>
  <si>
    <r>
      <t xml:space="preserve">Envoi de l'accord du </t>
    </r>
    <r>
      <rPr>
        <i/>
        <sz val="11"/>
        <color rgb="FFFF0000"/>
        <rFont val="Trebuchet MS"/>
        <family val="2"/>
      </rPr>
      <t xml:space="preserve">Directeur de Thèse </t>
    </r>
    <r>
      <rPr>
        <sz val="11"/>
        <color theme="1"/>
        <rFont val="Trebuchet MS"/>
        <family val="2"/>
      </rPr>
      <t xml:space="preserve">aux gestionnaires de l'ED (par mail) </t>
    </r>
  </si>
  <si>
    <t>Signature du PV de soutenance et de l'avis de reproduction et dépôt des documents signés par l'ensemble du jury à la DRED Lyon 2 (ou dépôt dans la BAL dédiée)</t>
  </si>
  <si>
    <t>Envoi du rapport final Président du jury (ou Directeur de thèse) avec le cas échéant la délégation de signature</t>
  </si>
  <si>
    <r>
      <t xml:space="preserve">Dépôt de la thèse corrigée auprès de la BU </t>
    </r>
    <r>
      <rPr>
        <i/>
        <sz val="11"/>
        <color rgb="FFFF0000"/>
        <rFont val="Trebuchet MS"/>
        <family val="2"/>
      </rPr>
      <t>Doctorant</t>
    </r>
  </si>
  <si>
    <t>Déclaration de votre soutenance et dépôt du manuscrit sur ADUM</t>
  </si>
  <si>
    <t xml:space="preserve">Avis Direction de thèse sur composition du jury et accord si visio </t>
  </si>
  <si>
    <t>Vérification et stabilisation de votre dossier de soutenance par votre gestionnaire</t>
  </si>
  <si>
    <t>Envoi de la Fiche de liaison logistique à votre gestionnaire</t>
  </si>
  <si>
    <t>Avis Chef établissement sur la composition du jury</t>
  </si>
  <si>
    <t xml:space="preserve">Avis Direction ED sur la composition du jury </t>
  </si>
  <si>
    <t>Envoi des demandes de pré-rapports + envoi du manuscrit aux pré-rapporteurs par votre gestionnaire</t>
  </si>
  <si>
    <t>Retour des pré-rapports sur ADUM</t>
  </si>
  <si>
    <t xml:space="preserve">Avis Direction ED pour l'accord de soutenance </t>
  </si>
  <si>
    <t xml:space="preserve">Avis Chef établissement pour l'accord de soutenance </t>
  </si>
  <si>
    <t>Enregistrement par votre gestionnaire de votre fiche soutenance temporaire dans la base définitive</t>
  </si>
  <si>
    <t xml:space="preserve">Gestionnaire étab envoie la convocation aux membres du jury </t>
  </si>
  <si>
    <t xml:space="preserve">Edition et envoi de l'avis de soutenance (les pré-rapports seront disponible dans votre interface doctorant) </t>
  </si>
  <si>
    <t>Envoi d'un mail avec les documents de soutenance sur l'interface DT</t>
  </si>
  <si>
    <t xml:space="preserve">Transmission des pré-rapports aux membres du jury </t>
  </si>
  <si>
    <t>Envoi du rapport final Président du jury (ou Directeur de thèse)</t>
  </si>
  <si>
    <t xml:space="preserve">Edition et envoi attestation de réussite </t>
  </si>
  <si>
    <t>Edition diplôme doctorat</t>
  </si>
  <si>
    <t>Deadline2</t>
  </si>
  <si>
    <t>J1</t>
  </si>
  <si>
    <t>J1 - 70 à 90 (*) jours</t>
  </si>
  <si>
    <t>J1 -60 jours</t>
  </si>
  <si>
    <t>J1 -30 jours</t>
  </si>
  <si>
    <t>J1 - 21 jours</t>
  </si>
  <si>
    <t>J1 + 30 J max</t>
  </si>
  <si>
    <t>Encas de demandes de corrections majeures, dépôt du manuscrit définitif sur ADUM</t>
  </si>
  <si>
    <t>J1+60 J MAX</t>
  </si>
  <si>
    <t>Doctorant</t>
  </si>
  <si>
    <t>Directeur de thèse</t>
  </si>
  <si>
    <t>Etablissement</t>
  </si>
  <si>
    <t>Direction d'ED</t>
  </si>
  <si>
    <t xml:space="preserve">Actions </t>
  </si>
  <si>
    <t>Qui</t>
  </si>
  <si>
    <t>Rapporteurs</t>
  </si>
  <si>
    <t>Président du jury ou Directeur de thèse</t>
  </si>
  <si>
    <t xml:space="preserve">J1 + 30 J </t>
  </si>
  <si>
    <t>Attention, ce rétroplanning ne tient pas compte des dates de fermeture de l’université. En cas de soutenance entre le 1er septembre et le 30 octobre, il est nécessaire de déclarer votre soutenance 4 semaines plus tôt que ce que prévoit ce rétroplanning. Pour les soutenances ayant lieu entre le 15 janvier et le 15 mars il faut commencer votre démarche deux semaines plus tôt que ce qu’indique le rétroplanning.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</si>
</sst>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FF0000"/>
      <name val="Trebuchet MS"/>
      <family val="2"/>
    </font>
    <font>
      <sz val="10"/>
      <color theme="1"/>
      <name val="Trebuchet MS"/>
      <family val="2"/>
    </font>
    <font>
      <sz val="11"/>
      <color theme="1"/>
      <name val="Trebuchet MS"/>
      <family val="2"/>
    </font>
    <font>
      <b/>
      <sz val="10"/>
      <color rgb="FFFF0000"/>
      <name val="Trebuchet MS"/>
      <family val="2"/>
    </font>
    <font>
      <sz val="14"/>
      <color theme="1"/>
      <name val="Trebuchet MS"/>
      <family val="2"/>
    </font>
    <font>
      <i/>
      <sz val="11"/>
      <color rgb="FFFF0000"/>
      <name val="Trebuchet MS"/>
      <family val="2"/>
    </font>
    <font>
      <b/>
      <sz val="12"/>
      <color theme="1"/>
      <name val="Trebuchet MS"/>
      <family val="2"/>
    </font>
    <font>
      <sz val="12"/>
      <color theme="1"/>
      <name val="Trebuchet MS"/>
      <family val="2"/>
    </font>
    <font>
      <b/>
      <sz val="14"/>
      <color rgb="FFFF0000"/>
      <name val="Trebuchet MS"/>
      <family val="2"/>
    </font>
    <font>
      <b/>
      <sz val="11"/>
      <name val="Trebuchet MS"/>
      <family val="2"/>
    </font>
    <font>
      <b/>
      <sz val="10"/>
      <name val="Trebuchet MS"/>
      <family val="2"/>
    </font>
    <font>
      <sz val="14"/>
      <name val="Trebuchet MS"/>
      <family val="2"/>
    </font>
    <font>
      <sz val="12"/>
      <name val="Trebuchet MS"/>
      <family val="2"/>
    </font>
    <font>
      <b/>
      <sz val="11"/>
      <color theme="1"/>
      <name val="Trebuchet MS"/>
      <family val="2"/>
    </font>
    <font>
      <b/>
      <sz val="12"/>
      <name val="Trebuchet MS"/>
      <family val="2"/>
    </font>
  </fonts>
  <fills count="6">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style="thin">
        <color theme="8"/>
      </top>
      <bottom/>
      <diagonal/>
    </border>
  </borders>
  <cellStyleXfs count="1">
    <xf numFmtId="0" fontId="0" fillId="0" borderId="0"/>
  </cellStyleXfs>
  <cellXfs count="28">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14" fontId="5" fillId="2" borderId="0" xfId="0" applyNumberFormat="1" applyFont="1" applyFill="1" applyAlignment="1">
      <alignment horizontal="center" vertical="center"/>
    </xf>
    <xf numFmtId="0" fontId="3" fillId="0" borderId="0" xfId="0" applyFont="1" applyAlignment="1">
      <alignment horizontal="left" vertical="center" wrapText="1"/>
    </xf>
    <xf numFmtId="14" fontId="7" fillId="0" borderId="0" xfId="0" applyNumberFormat="1" applyFont="1" applyAlignment="1">
      <alignment horizontal="center" vertical="center"/>
    </xf>
    <xf numFmtId="14" fontId="8" fillId="0" borderId="0" xfId="0" applyNumberFormat="1" applyFont="1" applyAlignment="1">
      <alignment horizontal="center" vertical="center"/>
    </xf>
    <xf numFmtId="14" fontId="9" fillId="2" borderId="0" xfId="0" applyNumberFormat="1" applyFont="1" applyFill="1" applyAlignment="1">
      <alignment horizontal="center" vertical="center"/>
    </xf>
    <xf numFmtId="14" fontId="12" fillId="3" borderId="0" xfId="0" applyNumberFormat="1" applyFont="1" applyFill="1" applyAlignment="1">
      <alignment horizontal="center" vertical="center"/>
    </xf>
    <xf numFmtId="0" fontId="10" fillId="4" borderId="0" xfId="0" applyFont="1" applyFill="1" applyAlignment="1">
      <alignment horizontal="left" vertical="center"/>
    </xf>
    <xf numFmtId="0" fontId="11" fillId="4" borderId="0" xfId="0" applyFont="1" applyFill="1" applyAlignment="1">
      <alignment horizontal="center" vertical="center"/>
    </xf>
    <xf numFmtId="14" fontId="13" fillId="0" borderId="0" xfId="0" applyNumberFormat="1" applyFont="1" applyFill="1" applyAlignment="1">
      <alignment horizontal="center" vertical="center"/>
    </xf>
    <xf numFmtId="0" fontId="3" fillId="3" borderId="0" xfId="0" applyFont="1" applyFill="1" applyAlignment="1">
      <alignment horizontal="left" vertical="center"/>
    </xf>
    <xf numFmtId="0" fontId="3" fillId="0" borderId="1" xfId="0" applyFont="1" applyFill="1" applyBorder="1" applyAlignment="1">
      <alignment horizontal="left" vertical="center" wrapText="1"/>
    </xf>
    <xf numFmtId="14" fontId="13"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14" fontId="12" fillId="2"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14" fontId="15" fillId="2"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0" xfId="0" applyAlignment="1">
      <alignment wrapText="1"/>
    </xf>
    <xf numFmtId="0" fontId="14" fillId="5" borderId="1" xfId="0" applyFont="1" applyFill="1" applyBorder="1" applyAlignment="1">
      <alignment horizontal="left" vertical="center" wrapText="1"/>
    </xf>
    <xf numFmtId="0" fontId="1" fillId="0" borderId="0" xfId="0" applyFont="1" applyAlignment="1">
      <alignment horizontal="center" vertical="center" wrapText="1"/>
    </xf>
  </cellXfs>
  <cellStyles count="1">
    <cellStyle name="Normal" xfId="0" builtinId="0"/>
  </cellStyles>
  <dxfs count="12">
    <dxf>
      <font>
        <b val="0"/>
        <i val="0"/>
        <strike val="0"/>
        <condense val="0"/>
        <extend val="0"/>
        <outline val="0"/>
        <shadow val="0"/>
        <u val="none"/>
        <vertAlign val="baseline"/>
        <sz val="11"/>
        <color theme="1"/>
        <name val="Trebuchet MS"/>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theme="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Trebuchet MS"/>
        <family val="2"/>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right/>
        <top style="thin">
          <color theme="8"/>
        </top>
        <bottom/>
      </border>
    </dxf>
    <dxf>
      <fill>
        <patternFill patternType="none">
          <fgColor indexed="64"/>
          <bgColor auto="1"/>
        </patternFill>
      </fill>
    </dxf>
    <dxf>
      <fill>
        <patternFill patternType="none">
          <fgColor indexed="64"/>
          <bgColor auto="1"/>
        </patternFill>
      </fill>
    </dxf>
    <dxf>
      <border outline="0">
        <left style="thin">
          <color theme="8"/>
        </left>
        <right style="thin">
          <color theme="8"/>
        </right>
        <top style="thin">
          <color theme="8"/>
        </top>
      </border>
    </dxf>
    <dxf>
      <font>
        <b val="0"/>
        <i val="0"/>
        <strike val="0"/>
        <condense val="0"/>
        <extend val="0"/>
        <outline val="0"/>
        <shadow val="0"/>
        <u val="none"/>
        <vertAlign val="baseline"/>
        <sz val="12"/>
        <color auto="1"/>
        <name val="Trebuchet MS"/>
        <family val="2"/>
        <scheme val="none"/>
      </font>
      <numFmt numFmtId="19" formatCode="dd/m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rebuchet MS"/>
        <family val="2"/>
        <scheme val="none"/>
      </font>
      <numFmt numFmtId="19" formatCode="dd/mm/yyyy"/>
      <fill>
        <patternFill>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rebuchet MS"/>
        <family val="2"/>
        <scheme val="none"/>
      </font>
      <alignment horizontal="left" vertical="center" textRotation="0" wrapText="1" indent="0" justifyLastLine="0" shrinkToFit="0" readingOrder="0"/>
    </dxf>
    <dxf>
      <font>
        <strike val="0"/>
        <outline val="0"/>
        <shadow val="0"/>
        <u val="none"/>
        <vertAlign val="baseline"/>
        <color auto="1"/>
        <name val="Trebuchet MS"/>
        <family val="2"/>
        <scheme val="none"/>
      </font>
      <fill>
        <patternFill patternType="solid">
          <fgColor indexed="64"/>
          <bgColor theme="9" tint="0.39997558519241921"/>
        </patternFill>
      </fill>
    </dxf>
    <dxf>
      <font>
        <b val="0"/>
        <i val="0"/>
        <strike val="0"/>
        <condense val="0"/>
        <extend val="0"/>
        <outline val="0"/>
        <shadow val="0"/>
        <u val="none"/>
        <vertAlign val="baseline"/>
        <sz val="10"/>
        <color theme="1"/>
        <name val="Trebuchet MS"/>
        <family val="2"/>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1"/>
        <color theme="1"/>
        <name val="Trebuchet MS"/>
        <family val="2"/>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BCCD1A-6901-48E5-89A8-3F87EAC50AAF}" name="Tableau3" displayName="Tableau3" ref="A4:B14" totalsRowShown="0">
  <autoFilter ref="A4:B14" xr:uid="{E0EAE8BD-E224-4FA0-BB26-9501249AD9AD}"/>
  <tableColumns count="2">
    <tableColumn id="1" xr3:uid="{39A6B00E-5E19-4803-952F-72D4EF36B274}" name="Actions du doctorant/directeur de thèse" dataDxfId="11"/>
    <tableColumn id="2" xr3:uid="{E98FCF09-2BB8-4087-9933-E17E2CAED480}" name="Deadline" dataDxfId="1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B9BEB0-05C1-4B77-88C2-A46290D0D236}" name="Tableau34" displayName="Tableau34" ref="A3:C24" totalsRowShown="0" headerRowDxfId="9">
  <autoFilter ref="A3:C24" xr:uid="{5586FD4C-ADCE-4A18-B12C-15B1D71ADE09}"/>
  <tableColumns count="3">
    <tableColumn id="1" xr3:uid="{B6F7E311-8FD1-4F94-8B8C-2C1C1E198523}" name="Actions du doctorant/directeur de thèse" dataDxfId="8"/>
    <tableColumn id="2" xr3:uid="{18609782-98BC-43C2-86CA-5FEBF5AA5B82}" name="Deadline" dataDxfId="7"/>
    <tableColumn id="3" xr3:uid="{8F33338C-BC33-4930-B387-88B4D5A3D6D2}" name="Deadline2" dataDxfId="6"/>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1F490E-B8DC-4B36-82D3-6D77DBE8F258}" name="Tableau2" displayName="Tableau2" ref="A1:C20" totalsRowShown="0" headerRowDxfId="4" dataDxfId="3" tableBorderDxfId="5">
  <autoFilter ref="A1:C20" xr:uid="{FE55D49C-9E77-42B1-8EF2-B9A2F65A64AE}"/>
  <tableColumns count="3">
    <tableColumn id="1" xr3:uid="{934BD002-E06E-4E19-A2A5-92FBC471A77D}" name="Actions " dataDxfId="0"/>
    <tableColumn id="4" xr3:uid="{901263C4-7ACD-4D28-9DC0-25A3E98504E3}" name="Qui" dataDxfId="1"/>
    <tableColumn id="3" xr3:uid="{004A59F7-994C-4439-9455-99297911906B}" name="Deadline" dataDxfId="2"/>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3020-127D-497A-AD66-1916572BF321}">
  <dimension ref="A1:B15"/>
  <sheetViews>
    <sheetView workbookViewId="0">
      <selection activeCell="C14" sqref="C14"/>
    </sheetView>
  </sheetViews>
  <sheetFormatPr baseColWidth="10" defaultRowHeight="15" x14ac:dyDescent="0.25"/>
  <cols>
    <col min="1" max="1" width="78.42578125" customWidth="1"/>
    <col min="2" max="2" width="27.28515625" customWidth="1"/>
  </cols>
  <sheetData>
    <row r="1" spans="1:2" ht="16.5" x14ac:dyDescent="0.25">
      <c r="A1" s="1" t="s">
        <v>0</v>
      </c>
      <c r="B1" s="2"/>
    </row>
    <row r="2" spans="1:2" ht="16.5" x14ac:dyDescent="0.25">
      <c r="A2" s="1" t="s">
        <v>1</v>
      </c>
      <c r="B2" s="2"/>
    </row>
    <row r="3" spans="1:2" ht="16.5" x14ac:dyDescent="0.25">
      <c r="A3" s="3"/>
      <c r="B3" s="2"/>
    </row>
    <row r="4" spans="1:2" ht="16.5" x14ac:dyDescent="0.25">
      <c r="A4" s="1" t="s">
        <v>2</v>
      </c>
      <c r="B4" s="4" t="s">
        <v>3</v>
      </c>
    </row>
    <row r="5" spans="1:2" ht="18.75" x14ac:dyDescent="0.25">
      <c r="A5" s="3" t="s">
        <v>4</v>
      </c>
      <c r="B5" s="5">
        <v>45640</v>
      </c>
    </row>
    <row r="6" spans="1:2" ht="33" x14ac:dyDescent="0.25">
      <c r="A6" s="6" t="s">
        <v>5</v>
      </c>
      <c r="B6" s="7">
        <f>B5-70</f>
        <v>45570</v>
      </c>
    </row>
    <row r="7" spans="1:2" ht="18" x14ac:dyDescent="0.25">
      <c r="A7" s="3" t="s">
        <v>6</v>
      </c>
      <c r="B7" s="8">
        <f>B5-70</f>
        <v>45570</v>
      </c>
    </row>
    <row r="8" spans="1:2" ht="18" x14ac:dyDescent="0.25">
      <c r="A8" s="6" t="s">
        <v>7</v>
      </c>
      <c r="B8" s="8">
        <f>B5-31</f>
        <v>45609</v>
      </c>
    </row>
    <row r="9" spans="1:2" ht="33" x14ac:dyDescent="0.25">
      <c r="A9" s="6" t="s">
        <v>8</v>
      </c>
      <c r="B9" s="8">
        <f>B5-14</f>
        <v>45626</v>
      </c>
    </row>
    <row r="10" spans="1:2" ht="33" x14ac:dyDescent="0.25">
      <c r="A10" s="6" t="s">
        <v>9</v>
      </c>
      <c r="B10" s="8">
        <f>B9</f>
        <v>45626</v>
      </c>
    </row>
    <row r="11" spans="1:2" ht="18" x14ac:dyDescent="0.25">
      <c r="A11" s="6" t="s">
        <v>10</v>
      </c>
      <c r="B11" s="8">
        <f>B5-8</f>
        <v>45632</v>
      </c>
    </row>
    <row r="12" spans="1:2" ht="49.5" x14ac:dyDescent="0.25">
      <c r="A12" s="6" t="s">
        <v>11</v>
      </c>
      <c r="B12" s="9">
        <f>B5</f>
        <v>45640</v>
      </c>
    </row>
    <row r="13" spans="1:2" ht="33" x14ac:dyDescent="0.25">
      <c r="A13" s="6" t="s">
        <v>12</v>
      </c>
      <c r="B13" s="8">
        <f>B12+30</f>
        <v>45670</v>
      </c>
    </row>
    <row r="14" spans="1:2" ht="18" x14ac:dyDescent="0.25">
      <c r="A14" s="6" t="s">
        <v>13</v>
      </c>
      <c r="B14" s="8">
        <f>B12+90</f>
        <v>45730</v>
      </c>
    </row>
    <row r="15" spans="1:2" ht="16.5" x14ac:dyDescent="0.25">
      <c r="A15" s="6"/>
      <c r="B15"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F99D-2956-40E6-9FC1-0B795BC53506}">
  <dimension ref="A1:C24"/>
  <sheetViews>
    <sheetView tabSelected="1" workbookViewId="0">
      <selection sqref="A1:C1"/>
    </sheetView>
  </sheetViews>
  <sheetFormatPr baseColWidth="10" defaultRowHeight="15" x14ac:dyDescent="0.25"/>
  <cols>
    <col min="1" max="1" width="78.42578125" customWidth="1"/>
    <col min="2" max="2" width="27.28515625" customWidth="1"/>
    <col min="3" max="3" width="26.85546875" customWidth="1"/>
  </cols>
  <sheetData>
    <row r="1" spans="1:3" ht="92.25" customHeight="1" x14ac:dyDescent="0.25">
      <c r="A1" s="27" t="s">
        <v>50</v>
      </c>
      <c r="B1" s="27"/>
      <c r="C1" s="27"/>
    </row>
    <row r="2" spans="1:3" ht="16.5" x14ac:dyDescent="0.25">
      <c r="A2" s="3"/>
      <c r="B2" s="2"/>
    </row>
    <row r="3" spans="1:3" ht="16.5" x14ac:dyDescent="0.25">
      <c r="A3" s="11" t="s">
        <v>2</v>
      </c>
      <c r="B3" s="12" t="s">
        <v>3</v>
      </c>
      <c r="C3" s="12" t="s">
        <v>32</v>
      </c>
    </row>
    <row r="4" spans="1:3" ht="18.75" x14ac:dyDescent="0.25">
      <c r="A4" s="14" t="s">
        <v>4</v>
      </c>
      <c r="B4" s="10">
        <v>45716</v>
      </c>
      <c r="C4" s="10" t="s">
        <v>33</v>
      </c>
    </row>
    <row r="5" spans="1:3" ht="18" x14ac:dyDescent="0.25">
      <c r="A5" s="6" t="s">
        <v>14</v>
      </c>
      <c r="B5" s="13">
        <f>B4-70</f>
        <v>45646</v>
      </c>
      <c r="C5" s="13" t="s">
        <v>34</v>
      </c>
    </row>
    <row r="6" spans="1:3" ht="18" x14ac:dyDescent="0.25">
      <c r="A6" s="6" t="s">
        <v>17</v>
      </c>
      <c r="B6" s="13">
        <f>B4-70</f>
        <v>45646</v>
      </c>
      <c r="C6" s="13" t="s">
        <v>34</v>
      </c>
    </row>
    <row r="7" spans="1:3" ht="18" x14ac:dyDescent="0.25">
      <c r="A7" s="3" t="s">
        <v>15</v>
      </c>
      <c r="B7" s="13">
        <f>B4-69</f>
        <v>45647</v>
      </c>
      <c r="C7" s="13"/>
    </row>
    <row r="8" spans="1:3" ht="33" x14ac:dyDescent="0.25">
      <c r="A8" s="6" t="s">
        <v>16</v>
      </c>
      <c r="B8" s="13">
        <f>B4-68</f>
        <v>45648</v>
      </c>
      <c r="C8" s="13"/>
    </row>
    <row r="9" spans="1:3" ht="18" x14ac:dyDescent="0.25">
      <c r="A9" s="6" t="s">
        <v>19</v>
      </c>
      <c r="B9" s="13">
        <f>B4-67</f>
        <v>45649</v>
      </c>
      <c r="C9" s="13"/>
    </row>
    <row r="10" spans="1:3" ht="18" x14ac:dyDescent="0.25">
      <c r="A10" s="6" t="s">
        <v>18</v>
      </c>
      <c r="B10" s="13">
        <f>B4-66</f>
        <v>45650</v>
      </c>
      <c r="C10" s="13"/>
    </row>
    <row r="11" spans="1:3" ht="33" x14ac:dyDescent="0.25">
      <c r="A11" s="6" t="s">
        <v>20</v>
      </c>
      <c r="B11" s="13">
        <f>B4-65</f>
        <v>45651</v>
      </c>
      <c r="C11" s="13" t="s">
        <v>35</v>
      </c>
    </row>
    <row r="12" spans="1:3" ht="18" x14ac:dyDescent="0.25">
      <c r="A12" s="6" t="s">
        <v>21</v>
      </c>
      <c r="B12" s="13">
        <f>+B4-28</f>
        <v>45688</v>
      </c>
      <c r="C12" s="13" t="s">
        <v>36</v>
      </c>
    </row>
    <row r="13" spans="1:3" ht="18" x14ac:dyDescent="0.25">
      <c r="A13" s="6" t="s">
        <v>22</v>
      </c>
      <c r="B13" s="13">
        <f>B4-28</f>
        <v>45688</v>
      </c>
      <c r="C13" s="13"/>
    </row>
    <row r="14" spans="1:3" ht="18" x14ac:dyDescent="0.25">
      <c r="A14" s="6" t="s">
        <v>23</v>
      </c>
      <c r="B14" s="13">
        <f>B4-27</f>
        <v>45689</v>
      </c>
      <c r="C14" s="13"/>
    </row>
    <row r="15" spans="1:3" ht="33" x14ac:dyDescent="0.25">
      <c r="A15" s="6" t="s">
        <v>24</v>
      </c>
      <c r="B15" s="13">
        <f>B4-26</f>
        <v>45690</v>
      </c>
      <c r="C15" s="13"/>
    </row>
    <row r="16" spans="1:3" ht="18" x14ac:dyDescent="0.25">
      <c r="A16" s="6" t="s">
        <v>25</v>
      </c>
      <c r="B16" s="13">
        <f>B4-26</f>
        <v>45690</v>
      </c>
      <c r="C16" s="13" t="s">
        <v>37</v>
      </c>
    </row>
    <row r="17" spans="1:3" ht="33" x14ac:dyDescent="0.25">
      <c r="A17" s="6" t="s">
        <v>26</v>
      </c>
      <c r="B17" s="13">
        <f>B4-26</f>
        <v>45690</v>
      </c>
      <c r="C17" s="13" t="s">
        <v>37</v>
      </c>
    </row>
    <row r="18" spans="1:3" ht="18" x14ac:dyDescent="0.25">
      <c r="A18" s="6" t="s">
        <v>27</v>
      </c>
      <c r="B18" s="13">
        <f>B4-26</f>
        <v>45690</v>
      </c>
      <c r="C18" s="13" t="s">
        <v>37</v>
      </c>
    </row>
    <row r="19" spans="1:3" ht="18" x14ac:dyDescent="0.25">
      <c r="A19" s="6" t="s">
        <v>28</v>
      </c>
      <c r="B19" s="13">
        <f>B4-26</f>
        <v>45690</v>
      </c>
      <c r="C19" s="13" t="s">
        <v>37</v>
      </c>
    </row>
    <row r="20" spans="1:3" ht="49.5" x14ac:dyDescent="0.25">
      <c r="A20" s="6" t="s">
        <v>11</v>
      </c>
      <c r="B20" s="13">
        <f>B4-0</f>
        <v>45716</v>
      </c>
      <c r="C20" s="13" t="s">
        <v>33</v>
      </c>
    </row>
    <row r="21" spans="1:3" ht="18" x14ac:dyDescent="0.25">
      <c r="A21" s="6" t="s">
        <v>29</v>
      </c>
      <c r="B21" s="13">
        <f>B4+31</f>
        <v>45747</v>
      </c>
      <c r="C21" s="13" t="s">
        <v>38</v>
      </c>
    </row>
    <row r="22" spans="1:3" ht="33" x14ac:dyDescent="0.25">
      <c r="A22" s="6" t="s">
        <v>39</v>
      </c>
      <c r="B22" s="13"/>
      <c r="C22" s="13" t="s">
        <v>40</v>
      </c>
    </row>
    <row r="23" spans="1:3" ht="18" x14ac:dyDescent="0.25">
      <c r="A23" s="6" t="s">
        <v>30</v>
      </c>
      <c r="B23" s="13">
        <f>B4+31</f>
        <v>45747</v>
      </c>
      <c r="C23" s="13" t="s">
        <v>49</v>
      </c>
    </row>
    <row r="24" spans="1:3" ht="18" x14ac:dyDescent="0.25">
      <c r="A24" s="6" t="s">
        <v>31</v>
      </c>
      <c r="B24" s="13">
        <f>B4+31</f>
        <v>45747</v>
      </c>
      <c r="C24" s="13" t="s">
        <v>49</v>
      </c>
    </row>
  </sheetData>
  <mergeCells count="1">
    <mergeCell ref="A1:C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9ED7-DB85-42A8-835F-E3C4B66BDE82}">
  <dimension ref="A1:C20"/>
  <sheetViews>
    <sheetView workbookViewId="0">
      <selection sqref="A1:C20"/>
    </sheetView>
  </sheetViews>
  <sheetFormatPr baseColWidth="10" defaultRowHeight="15" x14ac:dyDescent="0.25"/>
  <cols>
    <col min="1" max="1" width="58.28515625" style="25" customWidth="1"/>
    <col min="2" max="2" width="22.42578125" style="25" customWidth="1"/>
    <col min="3" max="3" width="26.85546875" customWidth="1"/>
  </cols>
  <sheetData>
    <row r="1" spans="1:3" ht="16.5" x14ac:dyDescent="0.25">
      <c r="A1" s="23" t="s">
        <v>45</v>
      </c>
      <c r="B1" s="23" t="s">
        <v>46</v>
      </c>
      <c r="C1" s="17" t="s">
        <v>3</v>
      </c>
    </row>
    <row r="2" spans="1:3" ht="18.75" x14ac:dyDescent="0.25">
      <c r="A2" s="24" t="s">
        <v>4</v>
      </c>
      <c r="B2" s="24"/>
      <c r="C2" s="18" t="s">
        <v>33</v>
      </c>
    </row>
    <row r="3" spans="1:3" ht="33" x14ac:dyDescent="0.25">
      <c r="A3" s="15" t="s">
        <v>14</v>
      </c>
      <c r="B3" s="22" t="s">
        <v>41</v>
      </c>
      <c r="C3" s="16" t="s">
        <v>34</v>
      </c>
    </row>
    <row r="4" spans="1:3" ht="18" x14ac:dyDescent="0.25">
      <c r="A4" s="15" t="s">
        <v>17</v>
      </c>
      <c r="B4" s="22" t="s">
        <v>41</v>
      </c>
      <c r="C4" s="16" t="s">
        <v>34</v>
      </c>
    </row>
    <row r="5" spans="1:3" ht="33" x14ac:dyDescent="0.25">
      <c r="A5" s="15" t="s">
        <v>15</v>
      </c>
      <c r="B5" s="19" t="s">
        <v>42</v>
      </c>
      <c r="C5" s="16"/>
    </row>
    <row r="6" spans="1:3" ht="33" x14ac:dyDescent="0.25">
      <c r="A6" s="15" t="s">
        <v>16</v>
      </c>
      <c r="B6" s="19" t="s">
        <v>43</v>
      </c>
      <c r="C6" s="16"/>
    </row>
    <row r="7" spans="1:3" ht="18" x14ac:dyDescent="0.25">
      <c r="A7" s="15" t="s">
        <v>19</v>
      </c>
      <c r="B7" s="19" t="s">
        <v>44</v>
      </c>
      <c r="C7" s="16"/>
    </row>
    <row r="8" spans="1:3" ht="18" x14ac:dyDescent="0.25">
      <c r="A8" s="15" t="s">
        <v>18</v>
      </c>
      <c r="B8" s="19" t="s">
        <v>43</v>
      </c>
      <c r="C8" s="16"/>
    </row>
    <row r="9" spans="1:3" ht="33" x14ac:dyDescent="0.25">
      <c r="A9" s="15" t="s">
        <v>20</v>
      </c>
      <c r="B9" s="19" t="s">
        <v>43</v>
      </c>
      <c r="C9" s="16" t="s">
        <v>35</v>
      </c>
    </row>
    <row r="10" spans="1:3" ht="18" x14ac:dyDescent="0.25">
      <c r="A10" s="15" t="s">
        <v>21</v>
      </c>
      <c r="B10" s="19" t="s">
        <v>47</v>
      </c>
      <c r="C10" s="16" t="s">
        <v>36</v>
      </c>
    </row>
    <row r="11" spans="1:3" ht="18" x14ac:dyDescent="0.25">
      <c r="A11" s="15" t="s">
        <v>22</v>
      </c>
      <c r="B11" s="19" t="s">
        <v>44</v>
      </c>
      <c r="C11" s="16"/>
    </row>
    <row r="12" spans="1:3" ht="18" x14ac:dyDescent="0.25">
      <c r="A12" s="15" t="s">
        <v>23</v>
      </c>
      <c r="B12" s="19" t="s">
        <v>43</v>
      </c>
      <c r="C12" s="16"/>
    </row>
    <row r="13" spans="1:3" ht="33" x14ac:dyDescent="0.25">
      <c r="A13" s="15" t="s">
        <v>24</v>
      </c>
      <c r="B13" s="19" t="s">
        <v>43</v>
      </c>
      <c r="C13" s="16"/>
    </row>
    <row r="14" spans="1:3" ht="33" x14ac:dyDescent="0.25">
      <c r="A14" s="15" t="s">
        <v>25</v>
      </c>
      <c r="B14" s="19" t="s">
        <v>43</v>
      </c>
      <c r="C14" s="16" t="s">
        <v>37</v>
      </c>
    </row>
    <row r="15" spans="1:3" ht="33" x14ac:dyDescent="0.25">
      <c r="A15" s="15" t="s">
        <v>26</v>
      </c>
      <c r="B15" s="19" t="s">
        <v>43</v>
      </c>
      <c r="C15" s="16" t="s">
        <v>37</v>
      </c>
    </row>
    <row r="16" spans="1:3" ht="33" x14ac:dyDescent="0.25">
      <c r="A16" s="15" t="s">
        <v>27</v>
      </c>
      <c r="B16" s="19" t="s">
        <v>43</v>
      </c>
      <c r="C16" s="16" t="s">
        <v>37</v>
      </c>
    </row>
    <row r="17" spans="1:3" ht="18" x14ac:dyDescent="0.25">
      <c r="A17" s="15" t="s">
        <v>28</v>
      </c>
      <c r="B17" s="19" t="s">
        <v>43</v>
      </c>
      <c r="C17" s="16" t="s">
        <v>37</v>
      </c>
    </row>
    <row r="18" spans="1:3" ht="66" x14ac:dyDescent="0.25">
      <c r="A18" s="20" t="s">
        <v>11</v>
      </c>
      <c r="B18" s="20" t="s">
        <v>48</v>
      </c>
      <c r="C18" s="21" t="s">
        <v>33</v>
      </c>
    </row>
    <row r="19" spans="1:3" ht="33" x14ac:dyDescent="0.25">
      <c r="A19" s="15" t="s">
        <v>29</v>
      </c>
      <c r="B19" s="26" t="s">
        <v>48</v>
      </c>
      <c r="C19" s="16" t="s">
        <v>38</v>
      </c>
    </row>
    <row r="20" spans="1:3" ht="33" x14ac:dyDescent="0.25">
      <c r="A20" s="15" t="s">
        <v>39</v>
      </c>
      <c r="B20" s="22" t="s">
        <v>41</v>
      </c>
      <c r="C20" s="16" t="s">
        <v>40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Roxane Leclaire</cp:lastModifiedBy>
  <dcterms:created xsi:type="dcterms:W3CDTF">2024-09-04T06:34:38Z</dcterms:created>
  <dcterms:modified xsi:type="dcterms:W3CDTF">2024-09-11T08:24:07Z</dcterms:modified>
</cp:coreProperties>
</file>