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defaultThemeVersion="164011"/>
  <mc:AlternateContent xmlns:mc="http://schemas.openxmlformats.org/markup-compatibility/2006">
    <mc:Choice Requires="x15">
      <x15ac:absPath xmlns:x15ac="http://schemas.microsoft.com/office/spreadsheetml/2010/11/ac" url="C:\Users\bmalet\BUL\REUNION PREPARATOIRE CA 2022\08-CA 08-10-2022\12-CARTOGRAPHIE RISQUES-CONTROLE INTERNE\"/>
    </mc:Choice>
  </mc:AlternateContent>
  <bookViews>
    <workbookView xWindow="0" yWindow="450" windowWidth="25200" windowHeight="11985" activeTab="2"/>
  </bookViews>
  <sheets>
    <sheet name="Legende_Cotation_risques" sheetId="5" r:id="rId1"/>
    <sheet name="Feuil1" sheetId="15" state="hidden" r:id="rId2"/>
    <sheet name="Carto &amp; Plan d'action" sheetId="6" r:id="rId3"/>
    <sheet name="Radar général de risque AC" sheetId="8" r:id="rId4"/>
    <sheet name="Radar par processus" sheetId="9" r:id="rId5"/>
    <sheet name="PARAMETRES" sheetId="4" r:id="rId6"/>
    <sheet name="Portefeuilles Pôle D" sheetId="10" r:id="rId7"/>
    <sheet name="OFN Pôle recette" sheetId="11" r:id="rId8"/>
  </sheets>
  <externalReferences>
    <externalReference r:id="rId9"/>
    <externalReference r:id="rId10"/>
    <externalReference r:id="rId11"/>
  </externalReferences>
  <definedNames>
    <definedName name="_xlnm._FilterDatabase" localSheetId="2" hidden="1">'Carto &amp; Plan d''action'!$A$2:$AMW$413</definedName>
    <definedName name="_xlnm._FilterDatabase" localSheetId="6" hidden="1">'Portefeuilles Pôle D'!$A$1:$C$1</definedName>
    <definedName name="ddiii">#REF!</definedName>
    <definedName name="NiveauduRisque">[1]Paramètres!$G$4:$I$12</definedName>
    <definedName name="_xlnm.Print_Area" localSheetId="0">Legende_Cotation_risques!$A$9:$T$54</definedName>
  </definedNames>
  <calcPr calcId="191029"/>
  <pivotCaches>
    <pivotCache cacheId="0" r:id="rId12"/>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4" i="6" l="1"/>
  <c r="J95" i="6"/>
  <c r="J96" i="6"/>
  <c r="J97" i="6"/>
  <c r="J98" i="6"/>
  <c r="J99" i="6"/>
  <c r="J100" i="6"/>
  <c r="J101" i="6"/>
  <c r="J102" i="6"/>
  <c r="J103" i="6"/>
  <c r="J104" i="6"/>
  <c r="J13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280" i="6"/>
  <c r="J281" i="6"/>
  <c r="J282" i="6"/>
  <c r="J283" i="6"/>
  <c r="J284" i="6"/>
  <c r="J285" i="6"/>
  <c r="J286" i="6"/>
  <c r="J287" i="6"/>
  <c r="J288" i="6"/>
  <c r="J289" i="6"/>
  <c r="J290" i="6"/>
  <c r="J371" i="6"/>
  <c r="J372" i="6"/>
  <c r="J373" i="6"/>
  <c r="J374" i="6"/>
  <c r="J375" i="6"/>
  <c r="J291" i="6"/>
  <c r="J292" i="6"/>
  <c r="J293"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105" i="6"/>
  <c r="J106" i="6"/>
  <c r="J107" i="6"/>
  <c r="J108" i="6"/>
  <c r="J204" i="6"/>
  <c r="J205" i="6"/>
  <c r="J206" i="6"/>
  <c r="J207" i="6"/>
  <c r="J208" i="6"/>
  <c r="J209" i="6"/>
  <c r="J210" i="6"/>
  <c r="J211" i="6"/>
  <c r="J212" i="6"/>
  <c r="J213" i="6"/>
  <c r="J294" i="6"/>
  <c r="J295" i="6"/>
  <c r="J296" i="6"/>
  <c r="J297" i="6"/>
  <c r="J214" i="6"/>
  <c r="J298" i="6"/>
  <c r="J299" i="6"/>
  <c r="J215" i="6"/>
  <c r="J216" i="6"/>
  <c r="J300" i="6"/>
  <c r="J301" i="6"/>
  <c r="J217" i="6"/>
  <c r="J376" i="6"/>
  <c r="J377" i="6"/>
  <c r="J4" i="6"/>
  <c r="J5" i="6"/>
  <c r="J6" i="6"/>
  <c r="J7" i="6"/>
  <c r="J8" i="6"/>
  <c r="J9" i="6"/>
  <c r="J109" i="6"/>
  <c r="J110" i="6"/>
  <c r="J111" i="6"/>
  <c r="J112" i="6"/>
  <c r="J113" i="6"/>
  <c r="J114" i="6"/>
  <c r="J115" i="6"/>
  <c r="J116" i="6"/>
  <c r="J117" i="6"/>
  <c r="J138" i="6"/>
  <c r="J218" i="6"/>
  <c r="J219" i="6"/>
  <c r="J220" i="6"/>
  <c r="J221" i="6"/>
  <c r="J222" i="6"/>
  <c r="J223" i="6"/>
  <c r="J224" i="6"/>
  <c r="J225" i="6"/>
  <c r="J226" i="6"/>
  <c r="J227" i="6"/>
  <c r="J228" i="6"/>
  <c r="J229" i="6"/>
  <c r="J230" i="6"/>
  <c r="J231" i="6"/>
  <c r="J232" i="6"/>
  <c r="J233" i="6"/>
  <c r="J234" i="6"/>
  <c r="J235" i="6"/>
  <c r="J236" i="6"/>
  <c r="J237" i="6"/>
  <c r="J238" i="6"/>
  <c r="J239"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78" i="6"/>
  <c r="J379" i="6"/>
  <c r="J380" i="6"/>
  <c r="J10" i="6"/>
  <c r="J11" i="6"/>
  <c r="J12" i="6"/>
  <c r="J13" i="6"/>
  <c r="J14" i="6"/>
  <c r="J15" i="6"/>
  <c r="J118" i="6"/>
  <c r="J119" i="6"/>
  <c r="J120" i="6"/>
  <c r="J121" i="6"/>
  <c r="J277" i="6"/>
  <c r="J278" i="6"/>
  <c r="J146" i="6"/>
  <c r="J147" i="6"/>
  <c r="J279" i="6"/>
  <c r="J240" i="6"/>
  <c r="J241" i="6"/>
  <c r="J242" i="6"/>
  <c r="J327" i="6"/>
  <c r="J328" i="6"/>
  <c r="J329" i="6"/>
  <c r="J381" i="6"/>
  <c r="J382" i="6"/>
  <c r="J383" i="6"/>
  <c r="J384" i="6"/>
  <c r="J385" i="6"/>
  <c r="J386" i="6"/>
  <c r="J387" i="6"/>
  <c r="J388" i="6"/>
  <c r="J389" i="6"/>
  <c r="J390" i="6"/>
  <c r="J391" i="6"/>
  <c r="J392" i="6"/>
  <c r="J18" i="6"/>
  <c r="J19" i="6"/>
  <c r="J20" i="6"/>
  <c r="J21" i="6"/>
  <c r="J22" i="6"/>
  <c r="J23" i="6"/>
  <c r="J24" i="6"/>
  <c r="J25" i="6"/>
  <c r="J26" i="6"/>
  <c r="J27" i="6"/>
  <c r="J28" i="6"/>
  <c r="J29" i="6"/>
  <c r="J30" i="6"/>
  <c r="J31" i="6"/>
  <c r="J32" i="6"/>
  <c r="J33" i="6"/>
  <c r="J34" i="6"/>
  <c r="J35" i="6"/>
  <c r="J36" i="6"/>
  <c r="J37" i="6"/>
  <c r="J38" i="6"/>
  <c r="J39" i="6"/>
  <c r="J40" i="6"/>
  <c r="J41" i="6"/>
  <c r="J42" i="6"/>
  <c r="J243" i="6"/>
  <c r="J330" i="6"/>
  <c r="J331" i="6"/>
  <c r="J332" i="6"/>
  <c r="J393" i="6"/>
  <c r="J394" i="6"/>
  <c r="J395" i="6"/>
  <c r="J396" i="6"/>
  <c r="J397" i="6"/>
  <c r="J122" i="6"/>
  <c r="J398" i="6"/>
  <c r="J333" i="6"/>
  <c r="J334" i="6"/>
  <c r="J335" i="6"/>
  <c r="J336" i="6"/>
  <c r="J337" i="6"/>
  <c r="J338" i="6"/>
  <c r="J339" i="6"/>
  <c r="J340" i="6"/>
  <c r="J341" i="6"/>
  <c r="J342" i="6"/>
  <c r="J399" i="6"/>
  <c r="J400" i="6"/>
  <c r="J139" i="6"/>
  <c r="J343" i="6"/>
  <c r="J344" i="6"/>
  <c r="J140" i="6"/>
  <c r="J401" i="6"/>
  <c r="J402" i="6"/>
  <c r="J403" i="6"/>
  <c r="J404" i="6"/>
  <c r="J345" i="6"/>
  <c r="J346" i="6"/>
  <c r="J16" i="6"/>
  <c r="J347" i="6"/>
  <c r="J244" i="6"/>
  <c r="J348" i="6"/>
  <c r="J123" i="6"/>
  <c r="J349" i="6"/>
  <c r="J350" i="6"/>
  <c r="J351" i="6"/>
  <c r="J352" i="6"/>
  <c r="J405" i="6"/>
  <c r="J406" i="6"/>
  <c r="J407" i="6"/>
  <c r="J408" i="6"/>
  <c r="J245" i="6"/>
  <c r="J246" i="6"/>
  <c r="J353" i="6"/>
  <c r="J354" i="6"/>
  <c r="J247" i="6"/>
  <c r="J248" i="6"/>
  <c r="J249" i="6"/>
  <c r="J250" i="6"/>
  <c r="J251"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17" i="6"/>
  <c r="J124" i="6"/>
  <c r="J125" i="6"/>
  <c r="J126" i="6"/>
  <c r="J127" i="6"/>
  <c r="J128" i="6"/>
  <c r="J129" i="6"/>
  <c r="J130" i="6"/>
  <c r="J131" i="6"/>
  <c r="J132" i="6"/>
  <c r="J133" i="6"/>
  <c r="J134" i="6"/>
  <c r="J135" i="6"/>
  <c r="J136" i="6"/>
  <c r="J141" i="6"/>
  <c r="J142" i="6"/>
  <c r="J143" i="6"/>
  <c r="J144" i="6"/>
  <c r="J145"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355" i="6"/>
  <c r="J356" i="6"/>
  <c r="J357" i="6"/>
  <c r="J358" i="6"/>
  <c r="J359" i="6"/>
  <c r="J360" i="6"/>
  <c r="J361" i="6"/>
  <c r="J362" i="6"/>
  <c r="J363" i="6"/>
  <c r="J364" i="6"/>
  <c r="J365" i="6"/>
  <c r="J366" i="6"/>
  <c r="J367" i="6"/>
  <c r="J368" i="6"/>
  <c r="J369" i="6"/>
  <c r="J370" i="6"/>
  <c r="J409" i="6"/>
  <c r="J410" i="6"/>
  <c r="J411" i="6"/>
  <c r="J412" i="6"/>
  <c r="J413" i="6"/>
  <c r="J93" i="6"/>
  <c r="J3" i="6"/>
  <c r="W392" i="6" l="1"/>
  <c r="X392" i="6" s="1"/>
  <c r="O392" i="6"/>
  <c r="P392" i="6" s="1"/>
  <c r="W391" i="6"/>
  <c r="X391" i="6" s="1"/>
  <c r="O391" i="6"/>
  <c r="P391" i="6" s="1"/>
  <c r="W390" i="6"/>
  <c r="X390" i="6" s="1"/>
  <c r="O390" i="6"/>
  <c r="P390" i="6" s="1"/>
  <c r="W389" i="6"/>
  <c r="X389" i="6" s="1"/>
  <c r="O389" i="6"/>
  <c r="P389" i="6" s="1"/>
  <c r="W388" i="6"/>
  <c r="X388" i="6" s="1"/>
  <c r="O388" i="6"/>
  <c r="P388" i="6" s="1"/>
  <c r="W387" i="6"/>
  <c r="X387" i="6" s="1"/>
  <c r="O387" i="6"/>
  <c r="P387" i="6" s="1"/>
  <c r="W386" i="6"/>
  <c r="X386" i="6" s="1"/>
  <c r="O386" i="6"/>
  <c r="P386" i="6" s="1"/>
  <c r="W385" i="6"/>
  <c r="X385" i="6" s="1"/>
  <c r="O385" i="6"/>
  <c r="P385" i="6" s="1"/>
  <c r="W384" i="6"/>
  <c r="X384" i="6" s="1"/>
  <c r="O384" i="6"/>
  <c r="P384" i="6" s="1"/>
  <c r="W383" i="6"/>
  <c r="X383" i="6" s="1"/>
  <c r="O383" i="6"/>
  <c r="P383" i="6" s="1"/>
  <c r="W382" i="6"/>
  <c r="X382" i="6" s="1"/>
  <c r="O382" i="6"/>
  <c r="P382" i="6" s="1"/>
  <c r="W381" i="6"/>
  <c r="X381" i="6" s="1"/>
  <c r="O381" i="6"/>
  <c r="P381" i="6" s="1"/>
  <c r="W15" i="6"/>
  <c r="X15" i="6" s="1"/>
  <c r="O15" i="6"/>
  <c r="P15" i="6" s="1"/>
  <c r="W14" i="6"/>
  <c r="X14" i="6" s="1"/>
  <c r="O14" i="6"/>
  <c r="P14" i="6" s="1"/>
  <c r="W13" i="6"/>
  <c r="X13" i="6" s="1"/>
  <c r="O13" i="6"/>
  <c r="P13" i="6" s="1"/>
  <c r="W329" i="6"/>
  <c r="X329" i="6" s="1"/>
  <c r="O329" i="6"/>
  <c r="P329" i="6" s="1"/>
  <c r="W242" i="6"/>
  <c r="X242" i="6" s="1"/>
  <c r="O242" i="6"/>
  <c r="P242" i="6" s="1"/>
  <c r="W241" i="6"/>
  <c r="X241" i="6" s="1"/>
  <c r="O241" i="6"/>
  <c r="P241" i="6" s="1"/>
  <c r="W328" i="6"/>
  <c r="X328" i="6" s="1"/>
  <c r="O328" i="6"/>
  <c r="P328" i="6" s="1"/>
  <c r="W327" i="6"/>
  <c r="X327" i="6" s="1"/>
  <c r="O327" i="6"/>
  <c r="P327" i="6" s="1"/>
  <c r="W279" i="6"/>
  <c r="X279" i="6" s="1"/>
  <c r="O279" i="6"/>
  <c r="P279" i="6" s="1"/>
  <c r="W12" i="6"/>
  <c r="X12" i="6" s="1"/>
  <c r="O12" i="6"/>
  <c r="P12" i="6" s="1"/>
  <c r="W11" i="6"/>
  <c r="X11" i="6" s="1"/>
  <c r="O11" i="6"/>
  <c r="P11" i="6" s="1"/>
  <c r="W10" i="6"/>
  <c r="X10" i="6" s="1"/>
  <c r="O10" i="6"/>
  <c r="P10" i="6" s="1"/>
  <c r="W240" i="6"/>
  <c r="X240" i="6" s="1"/>
  <c r="O240" i="6"/>
  <c r="P240" i="6" s="1"/>
  <c r="W147" i="6"/>
  <c r="X147" i="6" s="1"/>
  <c r="O147" i="6"/>
  <c r="P147" i="6" s="1"/>
  <c r="W146" i="6"/>
  <c r="X146" i="6" s="1"/>
  <c r="O146" i="6"/>
  <c r="P146" i="6" s="1"/>
  <c r="W278" i="6"/>
  <c r="X278" i="6" s="1"/>
  <c r="O278" i="6"/>
  <c r="P278" i="6" s="1"/>
  <c r="W277" i="6"/>
  <c r="X277" i="6" s="1"/>
  <c r="O277" i="6"/>
  <c r="P277" i="6" s="1"/>
  <c r="W121" i="6"/>
  <c r="X121" i="6" s="1"/>
  <c r="O121" i="6"/>
  <c r="P121" i="6" s="1"/>
  <c r="W120" i="6"/>
  <c r="X120" i="6" s="1"/>
  <c r="O120" i="6"/>
  <c r="P120" i="6" s="1"/>
  <c r="W119" i="6"/>
  <c r="X119" i="6" s="1"/>
  <c r="O119" i="6"/>
  <c r="P119" i="6" s="1"/>
  <c r="W118" i="6"/>
  <c r="X118" i="6" s="1"/>
  <c r="O118" i="6"/>
  <c r="P118" i="6" s="1"/>
  <c r="Y389" i="6" l="1"/>
  <c r="Y146" i="6"/>
  <c r="Y147" i="6"/>
  <c r="Y242" i="6"/>
  <c r="Y15" i="6"/>
  <c r="Y388" i="6"/>
  <c r="Y121" i="6"/>
  <c r="Y277" i="6"/>
  <c r="Y387" i="6"/>
  <c r="Y382" i="6"/>
  <c r="Y14" i="6"/>
  <c r="Y327" i="6"/>
  <c r="Y384" i="6"/>
  <c r="Y391" i="6"/>
  <c r="Y10" i="6"/>
  <c r="Y386" i="6"/>
  <c r="Y11" i="6"/>
  <c r="Y381" i="6"/>
  <c r="Y390" i="6"/>
  <c r="Y120" i="6"/>
  <c r="Y385" i="6"/>
  <c r="Y278" i="6"/>
  <c r="Y12" i="6"/>
  <c r="Y328" i="6"/>
  <c r="Y329" i="6"/>
  <c r="Y119" i="6"/>
  <c r="Y13" i="6"/>
  <c r="Y240" i="6"/>
  <c r="Y118" i="6"/>
  <c r="Y383" i="6"/>
  <c r="Y392" i="6"/>
  <c r="Y279" i="6"/>
  <c r="Y241" i="6"/>
  <c r="W377" i="6" l="1"/>
  <c r="X377" i="6" s="1"/>
  <c r="O377" i="6"/>
  <c r="P377" i="6" s="1"/>
  <c r="W376" i="6"/>
  <c r="X376" i="6" s="1"/>
  <c r="O376" i="6"/>
  <c r="P376" i="6" s="1"/>
  <c r="W217" i="6"/>
  <c r="X217" i="6" s="1"/>
  <c r="O217" i="6"/>
  <c r="P217" i="6" s="1"/>
  <c r="W301" i="6"/>
  <c r="X301" i="6" s="1"/>
  <c r="O301" i="6"/>
  <c r="P301" i="6" s="1"/>
  <c r="W300" i="6"/>
  <c r="X300" i="6" s="1"/>
  <c r="O300" i="6"/>
  <c r="P300" i="6" s="1"/>
  <c r="W216" i="6"/>
  <c r="X216" i="6" s="1"/>
  <c r="O216" i="6"/>
  <c r="P216" i="6" s="1"/>
  <c r="W215" i="6"/>
  <c r="X215" i="6" s="1"/>
  <c r="O215" i="6"/>
  <c r="P215" i="6" s="1"/>
  <c r="W299" i="6"/>
  <c r="X299" i="6" s="1"/>
  <c r="O299" i="6"/>
  <c r="P299" i="6" s="1"/>
  <c r="W298" i="6"/>
  <c r="X298" i="6" s="1"/>
  <c r="O298" i="6"/>
  <c r="P298" i="6" s="1"/>
  <c r="W214" i="6"/>
  <c r="X214" i="6" s="1"/>
  <c r="O214" i="6"/>
  <c r="P214" i="6" s="1"/>
  <c r="W297" i="6"/>
  <c r="X297" i="6" s="1"/>
  <c r="O297" i="6"/>
  <c r="P297" i="6" s="1"/>
  <c r="W296" i="6"/>
  <c r="X296" i="6" s="1"/>
  <c r="O296" i="6"/>
  <c r="P296" i="6" s="1"/>
  <c r="W295" i="6"/>
  <c r="X295" i="6" s="1"/>
  <c r="O295" i="6"/>
  <c r="P295" i="6" s="1"/>
  <c r="W294" i="6"/>
  <c r="X294" i="6" s="1"/>
  <c r="O294" i="6"/>
  <c r="P294" i="6" s="1"/>
  <c r="W213" i="6"/>
  <c r="X213" i="6" s="1"/>
  <c r="O213" i="6"/>
  <c r="P213" i="6" s="1"/>
  <c r="W212" i="6"/>
  <c r="X212" i="6" s="1"/>
  <c r="O212" i="6"/>
  <c r="P212" i="6" s="1"/>
  <c r="W211" i="6"/>
  <c r="X211" i="6" s="1"/>
  <c r="O211" i="6"/>
  <c r="P211" i="6" s="1"/>
  <c r="W210" i="6"/>
  <c r="X210" i="6" s="1"/>
  <c r="O210" i="6"/>
  <c r="P210" i="6" s="1"/>
  <c r="W209" i="6"/>
  <c r="X209" i="6" s="1"/>
  <c r="O209" i="6"/>
  <c r="P209" i="6" s="1"/>
  <c r="W208" i="6"/>
  <c r="X208" i="6" s="1"/>
  <c r="O208" i="6"/>
  <c r="P208" i="6" s="1"/>
  <c r="W207" i="6"/>
  <c r="X207" i="6" s="1"/>
  <c r="O207" i="6"/>
  <c r="P207" i="6" s="1"/>
  <c r="W206" i="6"/>
  <c r="X206" i="6" s="1"/>
  <c r="O206" i="6"/>
  <c r="P206" i="6" s="1"/>
  <c r="W205" i="6"/>
  <c r="X205" i="6" s="1"/>
  <c r="O205" i="6"/>
  <c r="P205" i="6" s="1"/>
  <c r="W204" i="6"/>
  <c r="X204" i="6" s="1"/>
  <c r="O204" i="6"/>
  <c r="P204" i="6" s="1"/>
  <c r="W108" i="6"/>
  <c r="X108" i="6" s="1"/>
  <c r="O108" i="6"/>
  <c r="P108" i="6" s="1"/>
  <c r="W107" i="6"/>
  <c r="X107" i="6" s="1"/>
  <c r="O107" i="6"/>
  <c r="P107" i="6" s="1"/>
  <c r="W106" i="6"/>
  <c r="X106" i="6" s="1"/>
  <c r="O106" i="6"/>
  <c r="P106" i="6" s="1"/>
  <c r="W105" i="6"/>
  <c r="X105" i="6" s="1"/>
  <c r="O105" i="6"/>
  <c r="P105" i="6" s="1"/>
  <c r="W203" i="6"/>
  <c r="X203" i="6" s="1"/>
  <c r="O203" i="6"/>
  <c r="P203" i="6" s="1"/>
  <c r="W202" i="6"/>
  <c r="X202" i="6" s="1"/>
  <c r="O202" i="6"/>
  <c r="P202" i="6" s="1"/>
  <c r="W201" i="6"/>
  <c r="X201" i="6" s="1"/>
  <c r="O201" i="6"/>
  <c r="P201" i="6" s="1"/>
  <c r="W200" i="6"/>
  <c r="X200" i="6" s="1"/>
  <c r="O200" i="6"/>
  <c r="P200" i="6" s="1"/>
  <c r="W199" i="6"/>
  <c r="X199" i="6" s="1"/>
  <c r="O199" i="6"/>
  <c r="P199" i="6" s="1"/>
  <c r="W198" i="6"/>
  <c r="X198" i="6" s="1"/>
  <c r="O198" i="6"/>
  <c r="P198" i="6" s="1"/>
  <c r="W197" i="6"/>
  <c r="X197" i="6" s="1"/>
  <c r="O197" i="6"/>
  <c r="P197" i="6" s="1"/>
  <c r="W196" i="6"/>
  <c r="X196" i="6" s="1"/>
  <c r="O196" i="6"/>
  <c r="P196" i="6" s="1"/>
  <c r="W195" i="6"/>
  <c r="X195" i="6" s="1"/>
  <c r="O195" i="6"/>
  <c r="P195" i="6" s="1"/>
  <c r="W194" i="6"/>
  <c r="X194" i="6" s="1"/>
  <c r="O194" i="6"/>
  <c r="P194" i="6" s="1"/>
  <c r="W193" i="6"/>
  <c r="X193" i="6" s="1"/>
  <c r="O193" i="6"/>
  <c r="P193" i="6" s="1"/>
  <c r="W192" i="6"/>
  <c r="X192" i="6" s="1"/>
  <c r="O192" i="6"/>
  <c r="P192" i="6" s="1"/>
  <c r="W191" i="6"/>
  <c r="X191" i="6" s="1"/>
  <c r="O191" i="6"/>
  <c r="P191" i="6" s="1"/>
  <c r="W190" i="6"/>
  <c r="X190" i="6" s="1"/>
  <c r="O190" i="6"/>
  <c r="P190" i="6" s="1"/>
  <c r="W189" i="6"/>
  <c r="X189" i="6" s="1"/>
  <c r="O189" i="6"/>
  <c r="P189" i="6" s="1"/>
  <c r="W188" i="6"/>
  <c r="X188" i="6" s="1"/>
  <c r="O188" i="6"/>
  <c r="P188" i="6" s="1"/>
  <c r="W187" i="6"/>
  <c r="X187" i="6" s="1"/>
  <c r="O187" i="6"/>
  <c r="P187" i="6" s="1"/>
  <c r="W186" i="6"/>
  <c r="X186" i="6" s="1"/>
  <c r="O186" i="6"/>
  <c r="P186" i="6" s="1"/>
  <c r="W185" i="6"/>
  <c r="X185" i="6" s="1"/>
  <c r="O185" i="6"/>
  <c r="P185" i="6" s="1"/>
  <c r="W184" i="6"/>
  <c r="X184" i="6" s="1"/>
  <c r="O184" i="6"/>
  <c r="P184" i="6" s="1"/>
  <c r="W183" i="6"/>
  <c r="X183" i="6" s="1"/>
  <c r="O183" i="6"/>
  <c r="P183" i="6" s="1"/>
  <c r="W182" i="6"/>
  <c r="X182" i="6" s="1"/>
  <c r="O182" i="6"/>
  <c r="P182" i="6" s="1"/>
  <c r="W181" i="6"/>
  <c r="X181" i="6" s="1"/>
  <c r="O181" i="6"/>
  <c r="P181" i="6" s="1"/>
  <c r="W180" i="6"/>
  <c r="X180" i="6" s="1"/>
  <c r="O180" i="6"/>
  <c r="P180" i="6" s="1"/>
  <c r="W179" i="6"/>
  <c r="X179" i="6" s="1"/>
  <c r="O179" i="6"/>
  <c r="P179" i="6" s="1"/>
  <c r="W178" i="6"/>
  <c r="X178" i="6" s="1"/>
  <c r="O178" i="6"/>
  <c r="P178" i="6" s="1"/>
  <c r="W177" i="6"/>
  <c r="X177" i="6" s="1"/>
  <c r="O177" i="6"/>
  <c r="P177" i="6" s="1"/>
  <c r="W176" i="6"/>
  <c r="X176" i="6" s="1"/>
  <c r="O176" i="6"/>
  <c r="P176" i="6" s="1"/>
  <c r="W293" i="6"/>
  <c r="X293" i="6" s="1"/>
  <c r="O293" i="6"/>
  <c r="P293" i="6" s="1"/>
  <c r="W292" i="6"/>
  <c r="X292" i="6" s="1"/>
  <c r="O292" i="6"/>
  <c r="P292" i="6" s="1"/>
  <c r="W291" i="6"/>
  <c r="X291" i="6" s="1"/>
  <c r="O291" i="6"/>
  <c r="P291" i="6" s="1"/>
  <c r="Y182" i="6" l="1"/>
  <c r="Y108" i="6"/>
  <c r="Y176" i="6"/>
  <c r="Y297" i="6"/>
  <c r="Y183" i="6"/>
  <c r="Y293" i="6"/>
  <c r="Y184" i="6"/>
  <c r="Y195" i="6"/>
  <c r="Y199" i="6"/>
  <c r="Y211" i="6"/>
  <c r="Y204" i="6"/>
  <c r="Y212" i="6"/>
  <c r="Y295" i="6"/>
  <c r="Y197" i="6"/>
  <c r="Y203" i="6"/>
  <c r="Y188" i="6"/>
  <c r="Y298" i="6"/>
  <c r="Y300" i="6"/>
  <c r="Y201" i="6"/>
  <c r="Y192" i="6"/>
  <c r="Y207" i="6"/>
  <c r="Y189" i="6"/>
  <c r="Y301" i="6"/>
  <c r="Y178" i="6"/>
  <c r="Y198" i="6"/>
  <c r="Y105" i="6"/>
  <c r="Y206" i="6"/>
  <c r="Y294" i="6"/>
  <c r="Y208" i="6"/>
  <c r="Y296" i="6"/>
  <c r="Y181" i="6"/>
  <c r="Y187" i="6"/>
  <c r="Y193" i="6"/>
  <c r="Y190" i="6"/>
  <c r="Y196" i="6"/>
  <c r="Y202" i="6"/>
  <c r="Y106" i="6"/>
  <c r="Y209" i="6"/>
  <c r="Y215" i="6"/>
  <c r="Y376" i="6"/>
  <c r="Y179" i="6"/>
  <c r="Y194" i="6"/>
  <c r="Y291" i="6"/>
  <c r="Y185" i="6"/>
  <c r="Y177" i="6"/>
  <c r="Y205" i="6"/>
  <c r="Y213" i="6"/>
  <c r="Y377" i="6"/>
  <c r="Y216" i="6"/>
  <c r="Y299" i="6"/>
  <c r="Y217" i="6"/>
  <c r="Y191" i="6"/>
  <c r="Y200" i="6"/>
  <c r="Y214" i="6"/>
  <c r="Y292" i="6"/>
  <c r="Y180" i="6"/>
  <c r="Y186" i="6"/>
  <c r="Y107" i="6"/>
  <c r="Y210" i="6"/>
  <c r="C412" i="6" l="1"/>
  <c r="C413" i="6" s="1"/>
  <c r="W148" i="6" l="1"/>
  <c r="X148" i="6" s="1"/>
  <c r="W149" i="6"/>
  <c r="X149" i="6" s="1"/>
  <c r="W150" i="6"/>
  <c r="X150" i="6" s="1"/>
  <c r="W151" i="6"/>
  <c r="X151" i="6" s="1"/>
  <c r="W152" i="6"/>
  <c r="X152" i="6" s="1"/>
  <c r="W153" i="6"/>
  <c r="X153" i="6" s="1"/>
  <c r="W154" i="6"/>
  <c r="X154" i="6" s="1"/>
  <c r="W155" i="6"/>
  <c r="X155" i="6" s="1"/>
  <c r="W156" i="6"/>
  <c r="X156" i="6" s="1"/>
  <c r="W157" i="6"/>
  <c r="X157" i="6" s="1"/>
  <c r="W158" i="6"/>
  <c r="X158" i="6" s="1"/>
  <c r="W159" i="6"/>
  <c r="X159" i="6" s="1"/>
  <c r="W160" i="6"/>
  <c r="X160" i="6" s="1"/>
  <c r="W137" i="6"/>
  <c r="X137" i="6" s="1"/>
  <c r="W3" i="6"/>
  <c r="X3" i="6" s="1"/>
  <c r="W161" i="6"/>
  <c r="X161" i="6" s="1"/>
  <c r="W93" i="6"/>
  <c r="X93" i="6" s="1"/>
  <c r="W162" i="6"/>
  <c r="X162" i="6" s="1"/>
  <c r="W94" i="6"/>
  <c r="X94" i="6" s="1"/>
  <c r="W371" i="6"/>
  <c r="X371" i="6" s="1"/>
  <c r="W372" i="6"/>
  <c r="X372" i="6" s="1"/>
  <c r="W373" i="6"/>
  <c r="X373" i="6" s="1"/>
  <c r="W280" i="6"/>
  <c r="X280" i="6" s="1"/>
  <c r="W281" i="6"/>
  <c r="X281" i="6" s="1"/>
  <c r="W282" i="6"/>
  <c r="X282" i="6" s="1"/>
  <c r="W283" i="6"/>
  <c r="X283" i="6" s="1"/>
  <c r="W284" i="6"/>
  <c r="X284" i="6" s="1"/>
  <c r="W163" i="6"/>
  <c r="X163" i="6" s="1"/>
  <c r="W95" i="6"/>
  <c r="X95" i="6" s="1"/>
  <c r="W96" i="6"/>
  <c r="X96" i="6" s="1"/>
  <c r="W285" i="6"/>
  <c r="X285" i="6" s="1"/>
  <c r="W97" i="6"/>
  <c r="X97" i="6" s="1"/>
  <c r="W164" i="6"/>
  <c r="X164" i="6" s="1"/>
  <c r="W165" i="6"/>
  <c r="X165" i="6" s="1"/>
  <c r="W98" i="6"/>
  <c r="X98" i="6" s="1"/>
  <c r="W166" i="6"/>
  <c r="X166" i="6" s="1"/>
  <c r="W167" i="6"/>
  <c r="X167" i="6" s="1"/>
  <c r="W168" i="6"/>
  <c r="X168" i="6" s="1"/>
  <c r="W169" i="6"/>
  <c r="X169" i="6" s="1"/>
  <c r="W170" i="6"/>
  <c r="X170" i="6" s="1"/>
  <c r="W171" i="6"/>
  <c r="X171" i="6" s="1"/>
  <c r="W374" i="6"/>
  <c r="X374" i="6" s="1"/>
  <c r="W375" i="6"/>
  <c r="X375" i="6" s="1"/>
  <c r="W172" i="6"/>
  <c r="X172" i="6" s="1"/>
  <c r="W173" i="6"/>
  <c r="X173" i="6" s="1"/>
  <c r="W174" i="6"/>
  <c r="X174" i="6" s="1"/>
  <c r="W99" i="6"/>
  <c r="X99" i="6" s="1"/>
  <c r="W175" i="6"/>
  <c r="X175" i="6" s="1"/>
  <c r="W286" i="6"/>
  <c r="X286" i="6" s="1"/>
  <c r="W287" i="6"/>
  <c r="X287" i="6" s="1"/>
  <c r="W100" i="6"/>
  <c r="X100" i="6" s="1"/>
  <c r="W101" i="6"/>
  <c r="X101" i="6" s="1"/>
  <c r="W288" i="6"/>
  <c r="X288" i="6" s="1"/>
  <c r="W289" i="6"/>
  <c r="X289" i="6" s="1"/>
  <c r="W102" i="6"/>
  <c r="X102" i="6" s="1"/>
  <c r="W103" i="6"/>
  <c r="X103" i="6" s="1"/>
  <c r="W104" i="6"/>
  <c r="X104" i="6" s="1"/>
  <c r="W290" i="6"/>
  <c r="X290" i="6" s="1"/>
  <c r="O148" i="6"/>
  <c r="P148" i="6" s="1"/>
  <c r="O149" i="6"/>
  <c r="P149" i="6" s="1"/>
  <c r="O150" i="6"/>
  <c r="P150" i="6" s="1"/>
  <c r="O151" i="6"/>
  <c r="P151" i="6" s="1"/>
  <c r="O152" i="6"/>
  <c r="P152" i="6" s="1"/>
  <c r="O153" i="6"/>
  <c r="P153" i="6" s="1"/>
  <c r="O154" i="6"/>
  <c r="P154" i="6" s="1"/>
  <c r="O155" i="6"/>
  <c r="P155" i="6" s="1"/>
  <c r="O156" i="6"/>
  <c r="P156" i="6" s="1"/>
  <c r="O157" i="6"/>
  <c r="P157" i="6" s="1"/>
  <c r="O158" i="6"/>
  <c r="P158" i="6" s="1"/>
  <c r="O159" i="6"/>
  <c r="P159" i="6" s="1"/>
  <c r="O160" i="6"/>
  <c r="P160" i="6" s="1"/>
  <c r="O137" i="6"/>
  <c r="P137" i="6" s="1"/>
  <c r="O3" i="6"/>
  <c r="P3" i="6" s="1"/>
  <c r="O161" i="6"/>
  <c r="P161" i="6" s="1"/>
  <c r="O93" i="6"/>
  <c r="P93" i="6" s="1"/>
  <c r="O162" i="6"/>
  <c r="P162" i="6" s="1"/>
  <c r="O94" i="6"/>
  <c r="P94" i="6" s="1"/>
  <c r="O371" i="6"/>
  <c r="P371" i="6" s="1"/>
  <c r="O372" i="6"/>
  <c r="P372" i="6" s="1"/>
  <c r="O373" i="6"/>
  <c r="P373" i="6" s="1"/>
  <c r="O280" i="6"/>
  <c r="P280" i="6" s="1"/>
  <c r="O281" i="6"/>
  <c r="P281" i="6" s="1"/>
  <c r="O282" i="6"/>
  <c r="P282" i="6" s="1"/>
  <c r="O283" i="6"/>
  <c r="P283" i="6" s="1"/>
  <c r="O284" i="6"/>
  <c r="P284" i="6" s="1"/>
  <c r="O163" i="6"/>
  <c r="P163" i="6" s="1"/>
  <c r="O95" i="6"/>
  <c r="P95" i="6" s="1"/>
  <c r="O96" i="6"/>
  <c r="P96" i="6" s="1"/>
  <c r="O285" i="6"/>
  <c r="P285" i="6" s="1"/>
  <c r="O97" i="6"/>
  <c r="P97" i="6" s="1"/>
  <c r="O164" i="6"/>
  <c r="P164" i="6" s="1"/>
  <c r="O165" i="6"/>
  <c r="P165" i="6" s="1"/>
  <c r="O98" i="6"/>
  <c r="P98" i="6" s="1"/>
  <c r="O166" i="6"/>
  <c r="P166" i="6" s="1"/>
  <c r="O167" i="6"/>
  <c r="P167" i="6" s="1"/>
  <c r="O168" i="6"/>
  <c r="P168" i="6" s="1"/>
  <c r="O169" i="6"/>
  <c r="P169" i="6" s="1"/>
  <c r="O170" i="6"/>
  <c r="P170" i="6" s="1"/>
  <c r="O171" i="6"/>
  <c r="P171" i="6" s="1"/>
  <c r="O374" i="6"/>
  <c r="P374" i="6" s="1"/>
  <c r="O375" i="6"/>
  <c r="P375" i="6" s="1"/>
  <c r="O172" i="6"/>
  <c r="P172" i="6" s="1"/>
  <c r="O173" i="6"/>
  <c r="P173" i="6" s="1"/>
  <c r="O174" i="6"/>
  <c r="P174" i="6" s="1"/>
  <c r="O99" i="6"/>
  <c r="P99" i="6" s="1"/>
  <c r="O175" i="6"/>
  <c r="P175" i="6" s="1"/>
  <c r="O286" i="6"/>
  <c r="P286" i="6" s="1"/>
  <c r="O287" i="6"/>
  <c r="P287" i="6" s="1"/>
  <c r="O100" i="6"/>
  <c r="P100" i="6" s="1"/>
  <c r="O101" i="6"/>
  <c r="P101" i="6" s="1"/>
  <c r="O288" i="6"/>
  <c r="P288" i="6" s="1"/>
  <c r="O289" i="6"/>
  <c r="P289" i="6" s="1"/>
  <c r="O102" i="6"/>
  <c r="P102" i="6" s="1"/>
  <c r="O103" i="6"/>
  <c r="P103" i="6" s="1"/>
  <c r="O104" i="6"/>
  <c r="P104" i="6" s="1"/>
  <c r="O290" i="6"/>
  <c r="P290" i="6" s="1"/>
  <c r="Y173" i="6" l="1"/>
  <c r="Y289" i="6"/>
  <c r="Y374" i="6"/>
  <c r="Y96" i="6"/>
  <c r="Y286" i="6"/>
  <c r="Y102" i="6"/>
  <c r="Y98" i="6"/>
  <c r="Y284" i="6"/>
  <c r="Y167" i="6"/>
  <c r="Y174" i="6"/>
  <c r="Y168" i="6"/>
  <c r="Y100" i="6"/>
  <c r="Y104" i="6"/>
  <c r="Y280" i="6"/>
  <c r="Y95" i="6"/>
  <c r="Y171" i="6"/>
  <c r="Y375" i="6"/>
  <c r="Y163" i="6"/>
  <c r="Y94" i="6"/>
  <c r="Y158" i="6"/>
  <c r="Y150" i="6"/>
  <c r="Y288" i="6"/>
  <c r="Y154" i="6"/>
  <c r="Y164" i="6"/>
  <c r="Y160" i="6"/>
  <c r="Y170" i="6"/>
  <c r="Y372" i="6"/>
  <c r="Y161" i="6"/>
  <c r="Y152" i="6"/>
  <c r="Y290" i="6"/>
  <c r="Y172" i="6"/>
  <c r="Y169" i="6"/>
  <c r="Y283" i="6"/>
  <c r="Y3" i="6"/>
  <c r="Y175" i="6"/>
  <c r="Y282" i="6"/>
  <c r="Y371" i="6"/>
  <c r="Y137" i="6"/>
  <c r="Y157" i="6"/>
  <c r="Y151" i="6"/>
  <c r="Y101" i="6"/>
  <c r="Y99" i="6"/>
  <c r="Y165" i="6"/>
  <c r="Y156" i="6"/>
  <c r="Y103" i="6"/>
  <c r="Y281" i="6"/>
  <c r="Y155" i="6"/>
  <c r="Y97" i="6"/>
  <c r="Y373" i="6"/>
  <c r="Y162" i="6"/>
  <c r="Y159" i="6"/>
  <c r="Y153" i="6"/>
  <c r="Y149" i="6"/>
  <c r="Y287" i="6"/>
  <c r="Y166" i="6"/>
  <c r="Y285" i="6"/>
  <c r="Y93" i="6"/>
  <c r="Y148" i="6"/>
  <c r="O109" i="6"/>
  <c r="P109" i="6" s="1"/>
  <c r="W109" i="6"/>
  <c r="X109" i="6" s="1"/>
  <c r="W239" i="6"/>
  <c r="X239" i="6" s="1"/>
  <c r="O239" i="6"/>
  <c r="P239" i="6" s="1"/>
  <c r="W238" i="6"/>
  <c r="X238" i="6" s="1"/>
  <c r="O238" i="6"/>
  <c r="P238" i="6" s="1"/>
  <c r="W237" i="6"/>
  <c r="X237" i="6" s="1"/>
  <c r="O237" i="6"/>
  <c r="P237" i="6" s="1"/>
  <c r="W326" i="6"/>
  <c r="X326" i="6" s="1"/>
  <c r="O326" i="6"/>
  <c r="P326" i="6" s="1"/>
  <c r="W325" i="6"/>
  <c r="X325" i="6" s="1"/>
  <c r="O325" i="6"/>
  <c r="P325" i="6" s="1"/>
  <c r="W235" i="6"/>
  <c r="X235" i="6" s="1"/>
  <c r="W236" i="6"/>
  <c r="X236" i="6" s="1"/>
  <c r="W324" i="6"/>
  <c r="X324" i="6" s="1"/>
  <c r="O235" i="6"/>
  <c r="P235" i="6" s="1"/>
  <c r="O236" i="6"/>
  <c r="P236" i="6" s="1"/>
  <c r="O324" i="6"/>
  <c r="P324" i="6" s="1"/>
  <c r="Y325" i="6" l="1"/>
  <c r="Y109" i="6"/>
  <c r="Y239" i="6"/>
  <c r="Y237" i="6"/>
  <c r="Y324" i="6"/>
  <c r="Y236" i="6"/>
  <c r="Y235" i="6"/>
  <c r="Y238" i="6"/>
  <c r="Y326" i="6"/>
  <c r="W234" i="6"/>
  <c r="X234" i="6" s="1"/>
  <c r="O234" i="6"/>
  <c r="P234" i="6" s="1"/>
  <c r="W323" i="6"/>
  <c r="X323" i="6" s="1"/>
  <c r="O323" i="6"/>
  <c r="P323" i="6" s="1"/>
  <c r="Y234" i="6" l="1"/>
  <c r="Y323" i="6"/>
  <c r="ACN212" i="6"/>
  <c r="ACN213" i="6" s="1"/>
  <c r="H25" i="4" l="1"/>
  <c r="W233" i="6" l="1"/>
  <c r="X233" i="6" s="1"/>
  <c r="O233" i="6"/>
  <c r="P233" i="6" s="1"/>
  <c r="W322" i="6"/>
  <c r="X322" i="6" s="1"/>
  <c r="O322" i="6"/>
  <c r="P322" i="6" s="1"/>
  <c r="W321" i="6"/>
  <c r="X321" i="6" s="1"/>
  <c r="O321" i="6"/>
  <c r="P321" i="6" s="1"/>
  <c r="W320" i="6"/>
  <c r="X320" i="6" s="1"/>
  <c r="O320" i="6"/>
  <c r="P320" i="6" s="1"/>
  <c r="W319" i="6"/>
  <c r="X319" i="6" s="1"/>
  <c r="O319" i="6"/>
  <c r="P319" i="6" s="1"/>
  <c r="W318" i="6"/>
  <c r="X318" i="6" s="1"/>
  <c r="O318" i="6"/>
  <c r="P318" i="6" s="1"/>
  <c r="W317" i="6"/>
  <c r="X317" i="6" s="1"/>
  <c r="O317" i="6"/>
  <c r="P317" i="6" s="1"/>
  <c r="W316" i="6"/>
  <c r="X316" i="6" s="1"/>
  <c r="O316" i="6"/>
  <c r="P316" i="6" s="1"/>
  <c r="W138" i="6"/>
  <c r="X138" i="6" s="1"/>
  <c r="O138" i="6"/>
  <c r="P138" i="6" s="1"/>
  <c r="W314" i="6"/>
  <c r="X314" i="6" s="1"/>
  <c r="O314" i="6"/>
  <c r="P314" i="6" s="1"/>
  <c r="W315" i="6"/>
  <c r="X315" i="6" s="1"/>
  <c r="O315" i="6"/>
  <c r="P315" i="6" s="1"/>
  <c r="W313" i="6"/>
  <c r="X313" i="6" s="1"/>
  <c r="O313" i="6"/>
  <c r="P313" i="6" s="1"/>
  <c r="W312" i="6"/>
  <c r="X312" i="6" s="1"/>
  <c r="O312" i="6"/>
  <c r="P312" i="6" s="1"/>
  <c r="W311" i="6"/>
  <c r="X311" i="6" s="1"/>
  <c r="O311" i="6"/>
  <c r="P311" i="6" s="1"/>
  <c r="W310" i="6"/>
  <c r="X310" i="6" s="1"/>
  <c r="O310" i="6"/>
  <c r="P310" i="6" s="1"/>
  <c r="W309" i="6"/>
  <c r="X309" i="6" s="1"/>
  <c r="O309" i="6"/>
  <c r="P309" i="6" s="1"/>
  <c r="Y310" i="6" l="1"/>
  <c r="Y319" i="6"/>
  <c r="Y309" i="6"/>
  <c r="Y311" i="6"/>
  <c r="Y321" i="6"/>
  <c r="Y314" i="6"/>
  <c r="Y322" i="6"/>
  <c r="Y320" i="6"/>
  <c r="Y233" i="6"/>
  <c r="Y318" i="6"/>
  <c r="Y317" i="6"/>
  <c r="Y316" i="6"/>
  <c r="Y138" i="6"/>
  <c r="Y312" i="6"/>
  <c r="Y313" i="6"/>
  <c r="Y315" i="6"/>
  <c r="W380" i="6" l="1"/>
  <c r="X380" i="6" s="1"/>
  <c r="O380" i="6"/>
  <c r="P380" i="6" s="1"/>
  <c r="W308" i="6"/>
  <c r="X308" i="6" s="1"/>
  <c r="O308" i="6"/>
  <c r="P308" i="6" s="1"/>
  <c r="Y380" i="6" l="1"/>
  <c r="Y308" i="6"/>
  <c r="W218" i="6"/>
  <c r="X218" i="6" s="1"/>
  <c r="W219" i="6"/>
  <c r="X219" i="6" s="1"/>
  <c r="W221" i="6"/>
  <c r="X221" i="6" s="1"/>
  <c r="W220" i="6"/>
  <c r="X220" i="6" s="1"/>
  <c r="W110" i="6"/>
  <c r="X110" i="6" s="1"/>
  <c r="W111" i="6"/>
  <c r="X111" i="6" s="1"/>
  <c r="W112" i="6"/>
  <c r="X112" i="6" s="1"/>
  <c r="W222" i="6"/>
  <c r="X222" i="6" s="1"/>
  <c r="W113" i="6"/>
  <c r="X113" i="6" s="1"/>
  <c r="W114" i="6"/>
  <c r="X114" i="6" s="1"/>
  <c r="W302" i="6"/>
  <c r="X302" i="6" s="1"/>
  <c r="W303" i="6"/>
  <c r="X303" i="6" s="1"/>
  <c r="W223" i="6"/>
  <c r="X223" i="6" s="1"/>
  <c r="W224" i="6"/>
  <c r="X224" i="6" s="1"/>
  <c r="W225" i="6"/>
  <c r="X225" i="6" s="1"/>
  <c r="W4" i="6"/>
  <c r="X4" i="6" s="1"/>
  <c r="W5" i="6"/>
  <c r="X5" i="6" s="1"/>
  <c r="W6" i="6"/>
  <c r="X6" i="6" s="1"/>
  <c r="W7" i="6"/>
  <c r="X7" i="6" s="1"/>
  <c r="W8" i="6"/>
  <c r="X8" i="6" s="1"/>
  <c r="W226" i="6"/>
  <c r="X226" i="6" s="1"/>
  <c r="W115" i="6"/>
  <c r="X115" i="6" s="1"/>
  <c r="W116" i="6"/>
  <c r="X116" i="6" s="1"/>
  <c r="W117" i="6"/>
  <c r="X117" i="6" s="1"/>
  <c r="W9" i="6"/>
  <c r="X9" i="6" s="1"/>
  <c r="W378" i="6"/>
  <c r="X378" i="6" s="1"/>
  <c r="W304" i="6"/>
  <c r="X304" i="6" s="1"/>
  <c r="W305" i="6"/>
  <c r="X305" i="6" s="1"/>
  <c r="W227" i="6"/>
  <c r="X227" i="6" s="1"/>
  <c r="W228" i="6"/>
  <c r="X228" i="6" s="1"/>
  <c r="W379" i="6"/>
  <c r="X379" i="6" s="1"/>
  <c r="W229" i="6"/>
  <c r="X229" i="6" s="1"/>
  <c r="W230" i="6"/>
  <c r="X230" i="6" s="1"/>
  <c r="W231" i="6"/>
  <c r="X231" i="6" s="1"/>
  <c r="W232" i="6"/>
  <c r="X232" i="6" s="1"/>
  <c r="W306" i="6"/>
  <c r="X306" i="6" s="1"/>
  <c r="W307" i="6"/>
  <c r="X307" i="6" s="1"/>
  <c r="W18" i="6"/>
  <c r="X18" i="6" s="1"/>
  <c r="W19" i="6"/>
  <c r="X19" i="6" s="1"/>
  <c r="W20" i="6"/>
  <c r="X20" i="6" s="1"/>
  <c r="W21" i="6"/>
  <c r="X21" i="6" s="1"/>
  <c r="W22" i="6"/>
  <c r="X22" i="6" s="1"/>
  <c r="W23" i="6"/>
  <c r="X23" i="6" s="1"/>
  <c r="W24" i="6"/>
  <c r="X24" i="6" s="1"/>
  <c r="W25" i="6"/>
  <c r="X25" i="6" s="1"/>
  <c r="W26" i="6"/>
  <c r="X26" i="6" s="1"/>
  <c r="W27" i="6"/>
  <c r="X27" i="6" s="1"/>
  <c r="W28" i="6"/>
  <c r="X28" i="6" s="1"/>
  <c r="W29" i="6"/>
  <c r="X29" i="6" s="1"/>
  <c r="W30" i="6"/>
  <c r="X30" i="6" s="1"/>
  <c r="W31" i="6"/>
  <c r="X31" i="6" s="1"/>
  <c r="W32" i="6"/>
  <c r="X32" i="6" s="1"/>
  <c r="W33" i="6"/>
  <c r="X33" i="6" s="1"/>
  <c r="W34" i="6"/>
  <c r="X34" i="6" s="1"/>
  <c r="W35" i="6"/>
  <c r="X35" i="6" s="1"/>
  <c r="W36" i="6"/>
  <c r="X36" i="6" s="1"/>
  <c r="W37" i="6"/>
  <c r="X37" i="6" s="1"/>
  <c r="W38" i="6"/>
  <c r="X38" i="6" s="1"/>
  <c r="W39" i="6"/>
  <c r="X39" i="6" s="1"/>
  <c r="W40" i="6"/>
  <c r="X40" i="6" s="1"/>
  <c r="W41" i="6"/>
  <c r="X41" i="6" s="1"/>
  <c r="W42" i="6"/>
  <c r="X42" i="6" s="1"/>
  <c r="W243" i="6"/>
  <c r="X243" i="6" s="1"/>
  <c r="W330" i="6"/>
  <c r="X330" i="6" s="1"/>
  <c r="W331" i="6"/>
  <c r="X331" i="6" s="1"/>
  <c r="W332" i="6"/>
  <c r="X332" i="6" s="1"/>
  <c r="W393" i="6"/>
  <c r="X393" i="6" s="1"/>
  <c r="W394" i="6"/>
  <c r="X394" i="6" s="1"/>
  <c r="W395" i="6"/>
  <c r="X395" i="6" s="1"/>
  <c r="W396" i="6"/>
  <c r="X396" i="6" s="1"/>
  <c r="W397" i="6"/>
  <c r="X397" i="6" s="1"/>
  <c r="W122" i="6"/>
  <c r="X122" i="6" s="1"/>
  <c r="W398" i="6"/>
  <c r="X398" i="6" s="1"/>
  <c r="W333" i="6"/>
  <c r="X333" i="6" s="1"/>
  <c r="W334" i="6"/>
  <c r="X334" i="6" s="1"/>
  <c r="W335" i="6"/>
  <c r="X335" i="6" s="1"/>
  <c r="W336" i="6"/>
  <c r="X336" i="6" s="1"/>
  <c r="W337" i="6"/>
  <c r="X337" i="6" s="1"/>
  <c r="W338" i="6"/>
  <c r="X338" i="6" s="1"/>
  <c r="W339" i="6"/>
  <c r="X339" i="6" s="1"/>
  <c r="W340" i="6"/>
  <c r="X340" i="6" s="1"/>
  <c r="W341" i="6"/>
  <c r="X341" i="6" s="1"/>
  <c r="W342" i="6"/>
  <c r="X342" i="6" s="1"/>
  <c r="W399" i="6"/>
  <c r="X399" i="6" s="1"/>
  <c r="W400" i="6"/>
  <c r="X400" i="6" s="1"/>
  <c r="W139" i="6"/>
  <c r="X139" i="6" s="1"/>
  <c r="W343" i="6"/>
  <c r="X343" i="6" s="1"/>
  <c r="W344" i="6"/>
  <c r="X344" i="6" s="1"/>
  <c r="W140" i="6"/>
  <c r="X140" i="6" s="1"/>
  <c r="W401" i="6"/>
  <c r="X401" i="6" s="1"/>
  <c r="W402" i="6"/>
  <c r="X402" i="6" s="1"/>
  <c r="W403" i="6"/>
  <c r="X403" i="6" s="1"/>
  <c r="W404" i="6"/>
  <c r="X404" i="6" s="1"/>
  <c r="W345" i="6"/>
  <c r="X345" i="6" s="1"/>
  <c r="W346" i="6"/>
  <c r="X346" i="6" s="1"/>
  <c r="W16" i="6"/>
  <c r="X16" i="6" s="1"/>
  <c r="W347" i="6"/>
  <c r="X347" i="6" s="1"/>
  <c r="W244" i="6"/>
  <c r="X244" i="6" s="1"/>
  <c r="W348" i="6"/>
  <c r="X348" i="6" s="1"/>
  <c r="W123" i="6"/>
  <c r="X123" i="6" s="1"/>
  <c r="W349" i="6"/>
  <c r="X349" i="6" s="1"/>
  <c r="W350" i="6"/>
  <c r="X350" i="6" s="1"/>
  <c r="W351" i="6"/>
  <c r="X351" i="6" s="1"/>
  <c r="W352" i="6"/>
  <c r="X352" i="6" s="1"/>
  <c r="W405" i="6"/>
  <c r="X405" i="6" s="1"/>
  <c r="W406" i="6"/>
  <c r="X406" i="6" s="1"/>
  <c r="W407" i="6"/>
  <c r="X407" i="6" s="1"/>
  <c r="W408" i="6"/>
  <c r="X408" i="6" s="1"/>
  <c r="W245" i="6"/>
  <c r="X245" i="6" s="1"/>
  <c r="W246" i="6"/>
  <c r="X246" i="6" s="1"/>
  <c r="W353" i="6"/>
  <c r="X353" i="6" s="1"/>
  <c r="W354" i="6"/>
  <c r="X354" i="6" s="1"/>
  <c r="W247" i="6"/>
  <c r="X247" i="6" s="1"/>
  <c r="W248" i="6"/>
  <c r="X248" i="6" s="1"/>
  <c r="W249" i="6"/>
  <c r="X249" i="6" s="1"/>
  <c r="W250" i="6"/>
  <c r="X250" i="6" s="1"/>
  <c r="W251" i="6"/>
  <c r="X251" i="6" s="1"/>
  <c r="W43" i="6"/>
  <c r="X43" i="6" s="1"/>
  <c r="W44" i="6"/>
  <c r="X44" i="6" s="1"/>
  <c r="W45" i="6"/>
  <c r="X45" i="6" s="1"/>
  <c r="W46" i="6"/>
  <c r="X46" i="6" s="1"/>
  <c r="W47" i="6"/>
  <c r="X47" i="6" s="1"/>
  <c r="W48" i="6"/>
  <c r="X48" i="6" s="1"/>
  <c r="W49" i="6"/>
  <c r="X49" i="6" s="1"/>
  <c r="W50" i="6"/>
  <c r="X50" i="6" s="1"/>
  <c r="W51" i="6"/>
  <c r="X51" i="6" s="1"/>
  <c r="W52" i="6"/>
  <c r="X52" i="6" s="1"/>
  <c r="W53" i="6"/>
  <c r="X53" i="6" s="1"/>
  <c r="W54" i="6"/>
  <c r="X54" i="6" s="1"/>
  <c r="W55" i="6"/>
  <c r="X55" i="6" s="1"/>
  <c r="W56" i="6"/>
  <c r="X56" i="6" s="1"/>
  <c r="W57" i="6"/>
  <c r="X57" i="6" s="1"/>
  <c r="W58" i="6"/>
  <c r="X58" i="6" s="1"/>
  <c r="W59" i="6"/>
  <c r="X59" i="6" s="1"/>
  <c r="W60" i="6"/>
  <c r="X60" i="6" s="1"/>
  <c r="W61" i="6"/>
  <c r="X61" i="6" s="1"/>
  <c r="W62" i="6"/>
  <c r="X62" i="6" s="1"/>
  <c r="W63" i="6"/>
  <c r="X63" i="6" s="1"/>
  <c r="W64" i="6"/>
  <c r="X64" i="6" s="1"/>
  <c r="W65" i="6"/>
  <c r="X65" i="6" s="1"/>
  <c r="W66" i="6"/>
  <c r="X66" i="6" s="1"/>
  <c r="W67" i="6"/>
  <c r="X67" i="6" s="1"/>
  <c r="W68" i="6"/>
  <c r="X68" i="6" s="1"/>
  <c r="W69" i="6"/>
  <c r="X69" i="6" s="1"/>
  <c r="W70" i="6"/>
  <c r="X70" i="6" s="1"/>
  <c r="W71" i="6"/>
  <c r="X71" i="6" s="1"/>
  <c r="W72" i="6"/>
  <c r="X72" i="6" s="1"/>
  <c r="W73" i="6"/>
  <c r="X73" i="6" s="1"/>
  <c r="W74" i="6"/>
  <c r="X74" i="6" s="1"/>
  <c r="W75" i="6"/>
  <c r="X75" i="6" s="1"/>
  <c r="W76" i="6"/>
  <c r="X76" i="6" s="1"/>
  <c r="W77" i="6"/>
  <c r="X77" i="6" s="1"/>
  <c r="W78" i="6"/>
  <c r="X78" i="6" s="1"/>
  <c r="W79" i="6"/>
  <c r="X79" i="6" s="1"/>
  <c r="W80" i="6"/>
  <c r="X80" i="6" s="1"/>
  <c r="W81" i="6"/>
  <c r="X81" i="6" s="1"/>
  <c r="W82" i="6"/>
  <c r="X82" i="6" s="1"/>
  <c r="W83" i="6"/>
  <c r="X83" i="6" s="1"/>
  <c r="W84" i="6"/>
  <c r="X84" i="6" s="1"/>
  <c r="W85" i="6"/>
  <c r="X85" i="6" s="1"/>
  <c r="W86" i="6"/>
  <c r="X86" i="6" s="1"/>
  <c r="W87" i="6"/>
  <c r="X87" i="6" s="1"/>
  <c r="W88" i="6"/>
  <c r="X88" i="6" s="1"/>
  <c r="W89" i="6"/>
  <c r="X89" i="6" s="1"/>
  <c r="W90" i="6"/>
  <c r="X90" i="6" s="1"/>
  <c r="W91" i="6"/>
  <c r="X91" i="6" s="1"/>
  <c r="W92" i="6"/>
  <c r="X92" i="6" s="1"/>
  <c r="W124" i="6"/>
  <c r="X124" i="6" s="1"/>
  <c r="W355" i="6"/>
  <c r="X355" i="6" s="1"/>
  <c r="W409" i="6"/>
  <c r="X409" i="6" s="1"/>
  <c r="W356" i="6"/>
  <c r="X356" i="6" s="1"/>
  <c r="W125" i="6"/>
  <c r="X125" i="6" s="1"/>
  <c r="W126" i="6"/>
  <c r="X126" i="6" s="1"/>
  <c r="W127" i="6"/>
  <c r="X127" i="6" s="1"/>
  <c r="W128" i="6"/>
  <c r="X128" i="6" s="1"/>
  <c r="W129" i="6"/>
  <c r="X129" i="6" s="1"/>
  <c r="W252" i="6"/>
  <c r="X252" i="6" s="1"/>
  <c r="W253" i="6"/>
  <c r="X253" i="6" s="1"/>
  <c r="W357" i="6"/>
  <c r="X357" i="6" s="1"/>
  <c r="W358" i="6"/>
  <c r="X358" i="6" s="1"/>
  <c r="W130" i="6"/>
  <c r="X130" i="6" s="1"/>
  <c r="W254" i="6"/>
  <c r="X254" i="6" s="1"/>
  <c r="W255" i="6"/>
  <c r="X255" i="6" s="1"/>
  <c r="W256" i="6"/>
  <c r="X256" i="6" s="1"/>
  <c r="W131" i="6"/>
  <c r="X131" i="6" s="1"/>
  <c r="W410" i="6"/>
  <c r="X410" i="6" s="1"/>
  <c r="W359" i="6"/>
  <c r="X359" i="6" s="1"/>
  <c r="W411" i="6"/>
  <c r="X411" i="6" s="1"/>
  <c r="W132" i="6"/>
  <c r="X132" i="6" s="1"/>
  <c r="W141" i="6"/>
  <c r="X141" i="6" s="1"/>
  <c r="W17" i="6"/>
  <c r="X17" i="6" s="1"/>
  <c r="W142" i="6"/>
  <c r="X142" i="6" s="1"/>
  <c r="W257" i="6"/>
  <c r="X257" i="6" s="1"/>
  <c r="W258" i="6"/>
  <c r="X258" i="6" s="1"/>
  <c r="W259" i="6"/>
  <c r="X259" i="6" s="1"/>
  <c r="W260" i="6"/>
  <c r="X260" i="6" s="1"/>
  <c r="W261" i="6"/>
  <c r="X261" i="6" s="1"/>
  <c r="W262" i="6"/>
  <c r="X262" i="6" s="1"/>
  <c r="W263" i="6"/>
  <c r="X263" i="6" s="1"/>
  <c r="W143" i="6"/>
  <c r="X143" i="6" s="1"/>
  <c r="W144" i="6"/>
  <c r="X144" i="6" s="1"/>
  <c r="W145" i="6"/>
  <c r="X145" i="6" s="1"/>
  <c r="W360" i="6"/>
  <c r="X360" i="6" s="1"/>
  <c r="W361" i="6"/>
  <c r="X361" i="6" s="1"/>
  <c r="W362" i="6"/>
  <c r="X362" i="6" s="1"/>
  <c r="W264" i="6"/>
  <c r="X264" i="6" s="1"/>
  <c r="W265" i="6"/>
  <c r="X265" i="6" s="1"/>
  <c r="W266" i="6"/>
  <c r="X266" i="6" s="1"/>
  <c r="W267" i="6"/>
  <c r="X267" i="6" s="1"/>
  <c r="W268" i="6"/>
  <c r="X268" i="6" s="1"/>
  <c r="W269" i="6"/>
  <c r="X269" i="6" s="1"/>
  <c r="W270" i="6"/>
  <c r="X270" i="6" s="1"/>
  <c r="W271" i="6"/>
  <c r="X271" i="6" s="1"/>
  <c r="W272" i="6"/>
  <c r="X272" i="6" s="1"/>
  <c r="W273" i="6"/>
  <c r="X273" i="6" s="1"/>
  <c r="W274" i="6"/>
  <c r="X274" i="6" s="1"/>
  <c r="W133" i="6"/>
  <c r="X133" i="6" s="1"/>
  <c r="W134" i="6"/>
  <c r="X134" i="6" s="1"/>
  <c r="W275" i="6"/>
  <c r="X275" i="6" s="1"/>
  <c r="W135" i="6"/>
  <c r="X135" i="6" s="1"/>
  <c r="W136" i="6"/>
  <c r="X136" i="6" s="1"/>
  <c r="W276" i="6"/>
  <c r="X276" i="6" s="1"/>
  <c r="W363" i="6"/>
  <c r="X363" i="6" s="1"/>
  <c r="W364" i="6"/>
  <c r="X364" i="6" s="1"/>
  <c r="W365" i="6"/>
  <c r="X365" i="6" s="1"/>
  <c r="W366" i="6"/>
  <c r="X366" i="6" s="1"/>
  <c r="W367" i="6"/>
  <c r="X367" i="6" s="1"/>
  <c r="W368" i="6"/>
  <c r="X368" i="6" s="1"/>
  <c r="W369" i="6"/>
  <c r="X369" i="6" s="1"/>
  <c r="W370" i="6"/>
  <c r="X370" i="6" s="1"/>
  <c r="I48" i="5" l="1"/>
  <c r="G48" i="5"/>
  <c r="I46" i="5"/>
  <c r="G46" i="5"/>
  <c r="E46" i="5"/>
  <c r="E48" i="5"/>
  <c r="I50" i="5"/>
  <c r="G50" i="5"/>
  <c r="E50" i="5"/>
  <c r="O218" i="6"/>
  <c r="P218" i="6" s="1"/>
  <c r="Y218" i="6" s="1"/>
  <c r="O219" i="6"/>
  <c r="P219" i="6" s="1"/>
  <c r="Y219" i="6" s="1"/>
  <c r="O221" i="6"/>
  <c r="P221" i="6" s="1"/>
  <c r="Y221" i="6" s="1"/>
  <c r="O220" i="6"/>
  <c r="P220" i="6" s="1"/>
  <c r="Y220" i="6" s="1"/>
  <c r="O110" i="6"/>
  <c r="P110" i="6" s="1"/>
  <c r="Y110" i="6" s="1"/>
  <c r="O111" i="6"/>
  <c r="P111" i="6" s="1"/>
  <c r="Y111" i="6" s="1"/>
  <c r="O112" i="6"/>
  <c r="P112" i="6" s="1"/>
  <c r="Y112" i="6" s="1"/>
  <c r="O222" i="6"/>
  <c r="P222" i="6" s="1"/>
  <c r="Y222" i="6" s="1"/>
  <c r="O113" i="6"/>
  <c r="P113" i="6" s="1"/>
  <c r="Y113" i="6" s="1"/>
  <c r="O114" i="6"/>
  <c r="P114" i="6" s="1"/>
  <c r="Y114" i="6" s="1"/>
  <c r="O302" i="6"/>
  <c r="P302" i="6" s="1"/>
  <c r="Y302" i="6" s="1"/>
  <c r="O303" i="6"/>
  <c r="P303" i="6" s="1"/>
  <c r="Y303" i="6" s="1"/>
  <c r="O223" i="6"/>
  <c r="P223" i="6" s="1"/>
  <c r="Y223" i="6" s="1"/>
  <c r="O224" i="6"/>
  <c r="P224" i="6" s="1"/>
  <c r="Y224" i="6" s="1"/>
  <c r="O225" i="6"/>
  <c r="P225" i="6" s="1"/>
  <c r="Y225" i="6" s="1"/>
  <c r="O4" i="6"/>
  <c r="P4" i="6" s="1"/>
  <c r="Y4" i="6" s="1"/>
  <c r="O5" i="6"/>
  <c r="P5" i="6" s="1"/>
  <c r="Y5" i="6" s="1"/>
  <c r="O6" i="6"/>
  <c r="P6" i="6" s="1"/>
  <c r="Y6" i="6" s="1"/>
  <c r="O7" i="6"/>
  <c r="P7" i="6" s="1"/>
  <c r="Y7" i="6" s="1"/>
  <c r="O8" i="6"/>
  <c r="P8" i="6" s="1"/>
  <c r="Y8" i="6" s="1"/>
  <c r="O226" i="6"/>
  <c r="P226" i="6" s="1"/>
  <c r="Y226" i="6" s="1"/>
  <c r="O115" i="6"/>
  <c r="P115" i="6" s="1"/>
  <c r="Y115" i="6" s="1"/>
  <c r="O116" i="6"/>
  <c r="P116" i="6" s="1"/>
  <c r="Y116" i="6" s="1"/>
  <c r="O117" i="6"/>
  <c r="P117" i="6" s="1"/>
  <c r="Y117" i="6" s="1"/>
  <c r="O9" i="6"/>
  <c r="P9" i="6" s="1"/>
  <c r="Y9" i="6" s="1"/>
  <c r="O378" i="6"/>
  <c r="P378" i="6" s="1"/>
  <c r="Y378" i="6" s="1"/>
  <c r="O304" i="6"/>
  <c r="P304" i="6" s="1"/>
  <c r="Y304" i="6" s="1"/>
  <c r="O305" i="6"/>
  <c r="P305" i="6" s="1"/>
  <c r="Y305" i="6" s="1"/>
  <c r="O227" i="6"/>
  <c r="P227" i="6" s="1"/>
  <c r="Y227" i="6" s="1"/>
  <c r="O228" i="6"/>
  <c r="P228" i="6" s="1"/>
  <c r="Y228" i="6" s="1"/>
  <c r="O379" i="6"/>
  <c r="P379" i="6" s="1"/>
  <c r="Y379" i="6" s="1"/>
  <c r="O229" i="6"/>
  <c r="P229" i="6" s="1"/>
  <c r="Y229" i="6" s="1"/>
  <c r="O230" i="6"/>
  <c r="P230" i="6" s="1"/>
  <c r="Y230" i="6" s="1"/>
  <c r="O231" i="6"/>
  <c r="P231" i="6" s="1"/>
  <c r="Y231" i="6" s="1"/>
  <c r="O232" i="6"/>
  <c r="P232" i="6" s="1"/>
  <c r="Y232" i="6" s="1"/>
  <c r="O306" i="6"/>
  <c r="P306" i="6" s="1"/>
  <c r="Y306" i="6" s="1"/>
  <c r="O307" i="6"/>
  <c r="P307" i="6" s="1"/>
  <c r="Y307" i="6" s="1"/>
  <c r="O18" i="6"/>
  <c r="P18" i="6" s="1"/>
  <c r="Y18" i="6" s="1"/>
  <c r="O19" i="6"/>
  <c r="P19" i="6" s="1"/>
  <c r="Y19" i="6" s="1"/>
  <c r="O20" i="6"/>
  <c r="P20" i="6" s="1"/>
  <c r="Y20" i="6" s="1"/>
  <c r="O21" i="6"/>
  <c r="P21" i="6" s="1"/>
  <c r="Y21" i="6" s="1"/>
  <c r="O22" i="6"/>
  <c r="P22" i="6" s="1"/>
  <c r="Y22" i="6" s="1"/>
  <c r="O23" i="6"/>
  <c r="P23" i="6" s="1"/>
  <c r="Y23" i="6" s="1"/>
  <c r="O24" i="6"/>
  <c r="P24" i="6" s="1"/>
  <c r="Y24" i="6" s="1"/>
  <c r="O25" i="6"/>
  <c r="P25" i="6" s="1"/>
  <c r="Y25" i="6" s="1"/>
  <c r="O26" i="6"/>
  <c r="P26" i="6" s="1"/>
  <c r="Y26" i="6" s="1"/>
  <c r="O27" i="6"/>
  <c r="P27" i="6" s="1"/>
  <c r="Y27" i="6" s="1"/>
  <c r="O28" i="6"/>
  <c r="P28" i="6" s="1"/>
  <c r="Y28" i="6" s="1"/>
  <c r="O29" i="6"/>
  <c r="P29" i="6" s="1"/>
  <c r="Y29" i="6" s="1"/>
  <c r="O30" i="6"/>
  <c r="P30" i="6" s="1"/>
  <c r="Y30" i="6" s="1"/>
  <c r="O31" i="6"/>
  <c r="P31" i="6" s="1"/>
  <c r="Y31" i="6" s="1"/>
  <c r="O32" i="6"/>
  <c r="P32" i="6" s="1"/>
  <c r="Y32" i="6" s="1"/>
  <c r="O33" i="6"/>
  <c r="P33" i="6" s="1"/>
  <c r="Y33" i="6" s="1"/>
  <c r="O34" i="6"/>
  <c r="P34" i="6" s="1"/>
  <c r="Y34" i="6" s="1"/>
  <c r="O35" i="6"/>
  <c r="P35" i="6" s="1"/>
  <c r="Y35" i="6" s="1"/>
  <c r="O36" i="6"/>
  <c r="P36" i="6" s="1"/>
  <c r="Y36" i="6" s="1"/>
  <c r="O37" i="6"/>
  <c r="P37" i="6" s="1"/>
  <c r="Y37" i="6" s="1"/>
  <c r="O38" i="6"/>
  <c r="P38" i="6" s="1"/>
  <c r="Y38" i="6" s="1"/>
  <c r="O39" i="6"/>
  <c r="P39" i="6" s="1"/>
  <c r="Y39" i="6" s="1"/>
  <c r="O40" i="6"/>
  <c r="P40" i="6" s="1"/>
  <c r="Y40" i="6" s="1"/>
  <c r="O41" i="6"/>
  <c r="P41" i="6" s="1"/>
  <c r="Y41" i="6" s="1"/>
  <c r="O42" i="6"/>
  <c r="P42" i="6" s="1"/>
  <c r="Y42" i="6" s="1"/>
  <c r="O243" i="6"/>
  <c r="P243" i="6" s="1"/>
  <c r="Y243" i="6" s="1"/>
  <c r="O330" i="6"/>
  <c r="P330" i="6" s="1"/>
  <c r="Y330" i="6" s="1"/>
  <c r="O331" i="6"/>
  <c r="P331" i="6" s="1"/>
  <c r="Y331" i="6" s="1"/>
  <c r="O332" i="6"/>
  <c r="P332" i="6" s="1"/>
  <c r="Y332" i="6" s="1"/>
  <c r="O393" i="6"/>
  <c r="P393" i="6" s="1"/>
  <c r="Y393" i="6" s="1"/>
  <c r="O394" i="6"/>
  <c r="P394" i="6" s="1"/>
  <c r="Y394" i="6" s="1"/>
  <c r="O395" i="6"/>
  <c r="P395" i="6" s="1"/>
  <c r="Y395" i="6" s="1"/>
  <c r="O396" i="6"/>
  <c r="P396" i="6" s="1"/>
  <c r="Y396" i="6" s="1"/>
  <c r="O397" i="6"/>
  <c r="P397" i="6" s="1"/>
  <c r="Y397" i="6" s="1"/>
  <c r="O122" i="6"/>
  <c r="P122" i="6" s="1"/>
  <c r="Y122" i="6" s="1"/>
  <c r="O398" i="6"/>
  <c r="P398" i="6" s="1"/>
  <c r="Y398" i="6" s="1"/>
  <c r="O333" i="6"/>
  <c r="P333" i="6" s="1"/>
  <c r="Y333" i="6" s="1"/>
  <c r="O334" i="6"/>
  <c r="P334" i="6" s="1"/>
  <c r="Y334" i="6" s="1"/>
  <c r="O335" i="6"/>
  <c r="P335" i="6" s="1"/>
  <c r="Y335" i="6" s="1"/>
  <c r="O336" i="6"/>
  <c r="P336" i="6" s="1"/>
  <c r="Y336" i="6" s="1"/>
  <c r="O337" i="6"/>
  <c r="P337" i="6" s="1"/>
  <c r="Y337" i="6" s="1"/>
  <c r="O338" i="6"/>
  <c r="P338" i="6" s="1"/>
  <c r="Y338" i="6" s="1"/>
  <c r="O339" i="6"/>
  <c r="P339" i="6" s="1"/>
  <c r="Y339" i="6" s="1"/>
  <c r="O340" i="6"/>
  <c r="P340" i="6" s="1"/>
  <c r="Y340" i="6" s="1"/>
  <c r="O341" i="6"/>
  <c r="P341" i="6" s="1"/>
  <c r="Y341" i="6" s="1"/>
  <c r="O342" i="6"/>
  <c r="P342" i="6" s="1"/>
  <c r="Y342" i="6" s="1"/>
  <c r="O399" i="6"/>
  <c r="P399" i="6" s="1"/>
  <c r="Y399" i="6" s="1"/>
  <c r="O400" i="6"/>
  <c r="P400" i="6" s="1"/>
  <c r="Y400" i="6" s="1"/>
  <c r="O139" i="6"/>
  <c r="P139" i="6" s="1"/>
  <c r="Y139" i="6" s="1"/>
  <c r="O343" i="6"/>
  <c r="P343" i="6" s="1"/>
  <c r="Y343" i="6" s="1"/>
  <c r="O344" i="6"/>
  <c r="P344" i="6" s="1"/>
  <c r="Y344" i="6" s="1"/>
  <c r="O140" i="6"/>
  <c r="P140" i="6" s="1"/>
  <c r="Y140" i="6" s="1"/>
  <c r="O401" i="6"/>
  <c r="P401" i="6" s="1"/>
  <c r="Y401" i="6" s="1"/>
  <c r="O402" i="6"/>
  <c r="P402" i="6" s="1"/>
  <c r="Y402" i="6" s="1"/>
  <c r="O403" i="6"/>
  <c r="P403" i="6" s="1"/>
  <c r="Y403" i="6" s="1"/>
  <c r="O404" i="6"/>
  <c r="P404" i="6" s="1"/>
  <c r="Y404" i="6" s="1"/>
  <c r="O345" i="6"/>
  <c r="P345" i="6" s="1"/>
  <c r="Y345" i="6" s="1"/>
  <c r="O346" i="6"/>
  <c r="P346" i="6" s="1"/>
  <c r="Y346" i="6" s="1"/>
  <c r="O16" i="6"/>
  <c r="P16" i="6" s="1"/>
  <c r="Y16" i="6" s="1"/>
  <c r="O347" i="6"/>
  <c r="P347" i="6" s="1"/>
  <c r="Y347" i="6" s="1"/>
  <c r="O244" i="6"/>
  <c r="P244" i="6" s="1"/>
  <c r="Y244" i="6" s="1"/>
  <c r="O348" i="6"/>
  <c r="P348" i="6" s="1"/>
  <c r="Y348" i="6" s="1"/>
  <c r="O123" i="6"/>
  <c r="P123" i="6" s="1"/>
  <c r="Y123" i="6" s="1"/>
  <c r="O349" i="6"/>
  <c r="P349" i="6" s="1"/>
  <c r="Y349" i="6" s="1"/>
  <c r="O350" i="6"/>
  <c r="P350" i="6" s="1"/>
  <c r="Y350" i="6" s="1"/>
  <c r="O351" i="6"/>
  <c r="P351" i="6" s="1"/>
  <c r="Y351" i="6" s="1"/>
  <c r="O352" i="6"/>
  <c r="P352" i="6" s="1"/>
  <c r="Y352" i="6" s="1"/>
  <c r="O405" i="6"/>
  <c r="P405" i="6" s="1"/>
  <c r="Y405" i="6" s="1"/>
  <c r="O406" i="6"/>
  <c r="P406" i="6" s="1"/>
  <c r="Y406" i="6" s="1"/>
  <c r="O407" i="6"/>
  <c r="P407" i="6" s="1"/>
  <c r="Y407" i="6" s="1"/>
  <c r="O408" i="6"/>
  <c r="P408" i="6" s="1"/>
  <c r="Y408" i="6" s="1"/>
  <c r="O245" i="6"/>
  <c r="P245" i="6" s="1"/>
  <c r="Y245" i="6" s="1"/>
  <c r="O246" i="6"/>
  <c r="P246" i="6" s="1"/>
  <c r="Y246" i="6" s="1"/>
  <c r="O353" i="6"/>
  <c r="P353" i="6" s="1"/>
  <c r="Y353" i="6" s="1"/>
  <c r="O354" i="6"/>
  <c r="P354" i="6" s="1"/>
  <c r="Y354" i="6" s="1"/>
  <c r="O247" i="6"/>
  <c r="P247" i="6" s="1"/>
  <c r="Y247" i="6" s="1"/>
  <c r="O248" i="6"/>
  <c r="P248" i="6" s="1"/>
  <c r="Y248" i="6" s="1"/>
  <c r="O249" i="6"/>
  <c r="P249" i="6" s="1"/>
  <c r="Y249" i="6" s="1"/>
  <c r="O250" i="6"/>
  <c r="P250" i="6" s="1"/>
  <c r="Y250" i="6" s="1"/>
  <c r="O251" i="6"/>
  <c r="P251" i="6" s="1"/>
  <c r="Y251" i="6" s="1"/>
  <c r="O43" i="6"/>
  <c r="P43" i="6" s="1"/>
  <c r="Y43" i="6" s="1"/>
  <c r="O44" i="6"/>
  <c r="P44" i="6" s="1"/>
  <c r="Y44" i="6" s="1"/>
  <c r="O45" i="6"/>
  <c r="P45" i="6" s="1"/>
  <c r="Y45" i="6" s="1"/>
  <c r="O46" i="6"/>
  <c r="P46" i="6" s="1"/>
  <c r="Y46" i="6" s="1"/>
  <c r="O47" i="6"/>
  <c r="P47" i="6" s="1"/>
  <c r="Y47" i="6" s="1"/>
  <c r="O48" i="6"/>
  <c r="P48" i="6" s="1"/>
  <c r="Y48" i="6" s="1"/>
  <c r="O49" i="6"/>
  <c r="P49" i="6" s="1"/>
  <c r="Y49" i="6" s="1"/>
  <c r="O50" i="6"/>
  <c r="P50" i="6" s="1"/>
  <c r="Y50" i="6" s="1"/>
  <c r="O51" i="6"/>
  <c r="P51" i="6" s="1"/>
  <c r="Y51" i="6" s="1"/>
  <c r="O52" i="6"/>
  <c r="P52" i="6" s="1"/>
  <c r="Y52" i="6" s="1"/>
  <c r="O53" i="6"/>
  <c r="P53" i="6" s="1"/>
  <c r="Y53" i="6" s="1"/>
  <c r="O54" i="6"/>
  <c r="P54" i="6" s="1"/>
  <c r="Y54" i="6" s="1"/>
  <c r="O55" i="6"/>
  <c r="P55" i="6" s="1"/>
  <c r="Y55" i="6" s="1"/>
  <c r="O56" i="6"/>
  <c r="P56" i="6" s="1"/>
  <c r="Y56" i="6" s="1"/>
  <c r="O57" i="6"/>
  <c r="P57" i="6" s="1"/>
  <c r="Y57" i="6" s="1"/>
  <c r="O58" i="6"/>
  <c r="P58" i="6" s="1"/>
  <c r="Y58" i="6" s="1"/>
  <c r="O59" i="6"/>
  <c r="P59" i="6" s="1"/>
  <c r="Y59" i="6" s="1"/>
  <c r="O60" i="6"/>
  <c r="P60" i="6" s="1"/>
  <c r="Y60" i="6" s="1"/>
  <c r="O61" i="6"/>
  <c r="P61" i="6" s="1"/>
  <c r="Y61" i="6" s="1"/>
  <c r="O62" i="6"/>
  <c r="P62" i="6" s="1"/>
  <c r="Y62" i="6" s="1"/>
  <c r="O63" i="6"/>
  <c r="P63" i="6" s="1"/>
  <c r="Y63" i="6" s="1"/>
  <c r="O64" i="6"/>
  <c r="P64" i="6" s="1"/>
  <c r="Y64" i="6" s="1"/>
  <c r="O65" i="6"/>
  <c r="P65" i="6" s="1"/>
  <c r="Y65" i="6" s="1"/>
  <c r="O66" i="6"/>
  <c r="P66" i="6" s="1"/>
  <c r="Y66" i="6" s="1"/>
  <c r="O67" i="6"/>
  <c r="P67" i="6" s="1"/>
  <c r="Y67" i="6" s="1"/>
  <c r="O68" i="6"/>
  <c r="P68" i="6" s="1"/>
  <c r="Y68" i="6" s="1"/>
  <c r="O69" i="6"/>
  <c r="P69" i="6" s="1"/>
  <c r="Y69" i="6" s="1"/>
  <c r="O70" i="6"/>
  <c r="P70" i="6" s="1"/>
  <c r="Y70" i="6" s="1"/>
  <c r="O71" i="6"/>
  <c r="P71" i="6" s="1"/>
  <c r="Y71" i="6" s="1"/>
  <c r="O72" i="6"/>
  <c r="P72" i="6" s="1"/>
  <c r="Y72" i="6" s="1"/>
  <c r="O73" i="6"/>
  <c r="P73" i="6" s="1"/>
  <c r="Y73" i="6" s="1"/>
  <c r="O74" i="6"/>
  <c r="P74" i="6" s="1"/>
  <c r="Y74" i="6" s="1"/>
  <c r="O75" i="6"/>
  <c r="P75" i="6" s="1"/>
  <c r="Y75" i="6" s="1"/>
  <c r="O76" i="6"/>
  <c r="P76" i="6" s="1"/>
  <c r="Y76" i="6" s="1"/>
  <c r="O77" i="6"/>
  <c r="P77" i="6" s="1"/>
  <c r="Y77" i="6" s="1"/>
  <c r="O78" i="6"/>
  <c r="P78" i="6" s="1"/>
  <c r="Y78" i="6" s="1"/>
  <c r="O79" i="6"/>
  <c r="P79" i="6" s="1"/>
  <c r="Y79" i="6" s="1"/>
  <c r="O80" i="6"/>
  <c r="P80" i="6" s="1"/>
  <c r="Y80" i="6" s="1"/>
  <c r="O81" i="6"/>
  <c r="P81" i="6" s="1"/>
  <c r="Y81" i="6" s="1"/>
  <c r="O82" i="6"/>
  <c r="P82" i="6" s="1"/>
  <c r="Y82" i="6" s="1"/>
  <c r="O83" i="6"/>
  <c r="P83" i="6" s="1"/>
  <c r="Y83" i="6" s="1"/>
  <c r="O84" i="6"/>
  <c r="P84" i="6" s="1"/>
  <c r="Y84" i="6" s="1"/>
  <c r="O85" i="6"/>
  <c r="P85" i="6" s="1"/>
  <c r="Y85" i="6" s="1"/>
  <c r="O86" i="6"/>
  <c r="P86" i="6" s="1"/>
  <c r="Y86" i="6" s="1"/>
  <c r="O87" i="6"/>
  <c r="P87" i="6" s="1"/>
  <c r="Y87" i="6" s="1"/>
  <c r="O88" i="6"/>
  <c r="P88" i="6" s="1"/>
  <c r="Y88" i="6" s="1"/>
  <c r="O89" i="6"/>
  <c r="P89" i="6" s="1"/>
  <c r="Y89" i="6" s="1"/>
  <c r="O90" i="6"/>
  <c r="P90" i="6" s="1"/>
  <c r="Y90" i="6" s="1"/>
  <c r="O91" i="6"/>
  <c r="P91" i="6" s="1"/>
  <c r="Y91" i="6" s="1"/>
  <c r="O92" i="6"/>
  <c r="P92" i="6" s="1"/>
  <c r="Y92" i="6" s="1"/>
  <c r="O124" i="6"/>
  <c r="P124" i="6" s="1"/>
  <c r="Y124" i="6" s="1"/>
  <c r="O355" i="6"/>
  <c r="P355" i="6" s="1"/>
  <c r="Y355" i="6" s="1"/>
  <c r="O409" i="6"/>
  <c r="P409" i="6" s="1"/>
  <c r="Y409" i="6" s="1"/>
  <c r="O356" i="6"/>
  <c r="P356" i="6" s="1"/>
  <c r="Y356" i="6" s="1"/>
  <c r="O125" i="6"/>
  <c r="P125" i="6" s="1"/>
  <c r="Y125" i="6" s="1"/>
  <c r="O126" i="6"/>
  <c r="P126" i="6" s="1"/>
  <c r="Y126" i="6" s="1"/>
  <c r="O127" i="6"/>
  <c r="P127" i="6" s="1"/>
  <c r="Y127" i="6" s="1"/>
  <c r="O128" i="6"/>
  <c r="P128" i="6" s="1"/>
  <c r="Y128" i="6" s="1"/>
  <c r="O129" i="6"/>
  <c r="P129" i="6" s="1"/>
  <c r="Y129" i="6" s="1"/>
  <c r="O252" i="6"/>
  <c r="P252" i="6" s="1"/>
  <c r="Y252" i="6" s="1"/>
  <c r="O253" i="6"/>
  <c r="P253" i="6" s="1"/>
  <c r="Y253" i="6" s="1"/>
  <c r="O357" i="6"/>
  <c r="P357" i="6" s="1"/>
  <c r="Y357" i="6" s="1"/>
  <c r="O358" i="6"/>
  <c r="P358" i="6" s="1"/>
  <c r="Y358" i="6" s="1"/>
  <c r="O130" i="6"/>
  <c r="P130" i="6" s="1"/>
  <c r="Y130" i="6" s="1"/>
  <c r="O254" i="6"/>
  <c r="P254" i="6" s="1"/>
  <c r="Y254" i="6" s="1"/>
  <c r="O255" i="6"/>
  <c r="P255" i="6" s="1"/>
  <c r="Y255" i="6" s="1"/>
  <c r="O256" i="6"/>
  <c r="P256" i="6" s="1"/>
  <c r="Y256" i="6" s="1"/>
  <c r="O131" i="6"/>
  <c r="P131" i="6" s="1"/>
  <c r="Y131" i="6" s="1"/>
  <c r="O410" i="6"/>
  <c r="P410" i="6" s="1"/>
  <c r="Y410" i="6" s="1"/>
  <c r="O359" i="6"/>
  <c r="P359" i="6" s="1"/>
  <c r="Y359" i="6" s="1"/>
  <c r="O411" i="6"/>
  <c r="P411" i="6" s="1"/>
  <c r="Y411" i="6" s="1"/>
  <c r="O132" i="6"/>
  <c r="P132" i="6" s="1"/>
  <c r="Y132" i="6" s="1"/>
  <c r="O141" i="6"/>
  <c r="P141" i="6" s="1"/>
  <c r="Y141" i="6" s="1"/>
  <c r="O17" i="6"/>
  <c r="P17" i="6" s="1"/>
  <c r="Y17" i="6" s="1"/>
  <c r="O142" i="6"/>
  <c r="P142" i="6" s="1"/>
  <c r="Y142" i="6" s="1"/>
  <c r="O257" i="6"/>
  <c r="P257" i="6" s="1"/>
  <c r="Y257" i="6" s="1"/>
  <c r="O258" i="6"/>
  <c r="P258" i="6" s="1"/>
  <c r="Y258" i="6" s="1"/>
  <c r="O259" i="6"/>
  <c r="P259" i="6" s="1"/>
  <c r="Y259" i="6" s="1"/>
  <c r="O260" i="6"/>
  <c r="P260" i="6" s="1"/>
  <c r="Y260" i="6" s="1"/>
  <c r="O261" i="6"/>
  <c r="P261" i="6" s="1"/>
  <c r="Y261" i="6" s="1"/>
  <c r="O262" i="6"/>
  <c r="P262" i="6" s="1"/>
  <c r="Y262" i="6" s="1"/>
  <c r="O263" i="6"/>
  <c r="P263" i="6" s="1"/>
  <c r="Y263" i="6" s="1"/>
  <c r="O143" i="6"/>
  <c r="P143" i="6" s="1"/>
  <c r="Y143" i="6" s="1"/>
  <c r="O144" i="6"/>
  <c r="P144" i="6" s="1"/>
  <c r="Y144" i="6" s="1"/>
  <c r="O145" i="6"/>
  <c r="P145" i="6" s="1"/>
  <c r="Y145" i="6" s="1"/>
  <c r="O360" i="6"/>
  <c r="P360" i="6" s="1"/>
  <c r="Y360" i="6" s="1"/>
  <c r="O361" i="6"/>
  <c r="P361" i="6" s="1"/>
  <c r="Y361" i="6" s="1"/>
  <c r="O362" i="6"/>
  <c r="P362" i="6" s="1"/>
  <c r="Y362" i="6" s="1"/>
  <c r="O264" i="6"/>
  <c r="P264" i="6" s="1"/>
  <c r="Y264" i="6" s="1"/>
  <c r="O265" i="6"/>
  <c r="P265" i="6" s="1"/>
  <c r="Y265" i="6" s="1"/>
  <c r="O266" i="6"/>
  <c r="P266" i="6" s="1"/>
  <c r="Y266" i="6" s="1"/>
  <c r="O267" i="6"/>
  <c r="P267" i="6" s="1"/>
  <c r="Y267" i="6" s="1"/>
  <c r="O268" i="6"/>
  <c r="P268" i="6" s="1"/>
  <c r="Y268" i="6" s="1"/>
  <c r="O269" i="6"/>
  <c r="P269" i="6" s="1"/>
  <c r="Y269" i="6" s="1"/>
  <c r="O270" i="6"/>
  <c r="P270" i="6" s="1"/>
  <c r="Y270" i="6" s="1"/>
  <c r="O271" i="6"/>
  <c r="P271" i="6" s="1"/>
  <c r="Y271" i="6" s="1"/>
  <c r="O272" i="6"/>
  <c r="P272" i="6" s="1"/>
  <c r="Y272" i="6" s="1"/>
  <c r="O273" i="6"/>
  <c r="P273" i="6" s="1"/>
  <c r="Y273" i="6" s="1"/>
  <c r="O274" i="6"/>
  <c r="P274" i="6" s="1"/>
  <c r="Y274" i="6" s="1"/>
  <c r="O133" i="6"/>
  <c r="P133" i="6" s="1"/>
  <c r="Y133" i="6" s="1"/>
  <c r="O134" i="6"/>
  <c r="P134" i="6" s="1"/>
  <c r="Y134" i="6" s="1"/>
  <c r="O275" i="6"/>
  <c r="P275" i="6" s="1"/>
  <c r="Y275" i="6" s="1"/>
  <c r="O135" i="6"/>
  <c r="P135" i="6" s="1"/>
  <c r="Y135" i="6" s="1"/>
  <c r="O136" i="6"/>
  <c r="P136" i="6" s="1"/>
  <c r="Y136" i="6" s="1"/>
  <c r="O276" i="6"/>
  <c r="P276" i="6" s="1"/>
  <c r="Y276" i="6" s="1"/>
  <c r="O363" i="6"/>
  <c r="P363" i="6" s="1"/>
  <c r="Y363" i="6" s="1"/>
  <c r="O364" i="6"/>
  <c r="P364" i="6" s="1"/>
  <c r="Y364" i="6" s="1"/>
  <c r="O365" i="6"/>
  <c r="P365" i="6" s="1"/>
  <c r="Y365" i="6" s="1"/>
  <c r="O366" i="6"/>
  <c r="P366" i="6" s="1"/>
  <c r="Y366" i="6" s="1"/>
  <c r="O367" i="6"/>
  <c r="P367" i="6" s="1"/>
  <c r="Y367" i="6" s="1"/>
  <c r="O368" i="6"/>
  <c r="P368" i="6" s="1"/>
  <c r="Y368" i="6" s="1"/>
  <c r="O369" i="6"/>
  <c r="P369" i="6" s="1"/>
  <c r="Y369" i="6" s="1"/>
  <c r="O370" i="6"/>
  <c r="P370" i="6" s="1"/>
  <c r="Y370" i="6" s="1"/>
  <c r="K13" i="5"/>
  <c r="K15" i="5"/>
  <c r="K17" i="5"/>
  <c r="K19" i="5"/>
  <c r="I13" i="5"/>
  <c r="I15" i="5"/>
  <c r="I17" i="5"/>
  <c r="I19" i="5"/>
  <c r="G13" i="5"/>
  <c r="G15" i="5"/>
  <c r="G17" i="5"/>
  <c r="G19" i="5"/>
  <c r="E13" i="5"/>
  <c r="E15" i="5"/>
  <c r="E17" i="5"/>
  <c r="E19" i="5"/>
</calcChain>
</file>

<file path=xl/sharedStrings.xml><?xml version="1.0" encoding="utf-8"?>
<sst xmlns="http://schemas.openxmlformats.org/spreadsheetml/2006/main" count="6515" uniqueCount="2201">
  <si>
    <t>Le régisseur n’a pas été installé ou son installation est irrégulière (il n’est pas habilité à manier les fonds).</t>
  </si>
  <si>
    <t>Les paiements reçus ne sont pas enregistrés quotidiennement.</t>
  </si>
  <si>
    <t>Traçabilité de la réception des paiements (remise de quittances extraites d’un registre à souches numérotées pour tous les encaissements en numéraire ou de valeurs sur lesquelles se trouvent indiqués l’objet du versement et son montant).</t>
  </si>
  <si>
    <t>Acceptation d’une recette non prévue par l’acte constitutif de la régie, qui aurait dû faire l’objet de l’émission préalable d’un titre de recettes par l’ordonnateur.</t>
  </si>
  <si>
    <t>Absence d’établissement d’un relevé détaillé des recettes indûment perçues permettant le remboursement par le comptable.</t>
  </si>
  <si>
    <t>Toutes les recettes revenant à l’établissement ne sont pas recouvrées.</t>
  </si>
  <si>
    <t>Absence de suivi des chèques impayés. Carence dans la régularisation des chèques impayés.</t>
  </si>
  <si>
    <t>Le régisseur ne dispose pas de l’attestation du service fait de la part des services gestionnaires à l’origine de la dépense.</t>
  </si>
  <si>
    <t>Documentation des modalités d’attestation du service fait des gestionnaires à l’intention du régisseur.</t>
  </si>
  <si>
    <t>Les contrôles qui incombent au régisseur d’avances ne sont pas réalisés.</t>
  </si>
  <si>
    <t>Le régisseur ne reverse pas régulièrement les recettes encaissées.</t>
  </si>
  <si>
    <t>Traçabilité des remises (sous forme de bordereaux de remise par exemple) archivés chronologiquement.</t>
  </si>
  <si>
    <t>Carence dans la piste d’audit.</t>
  </si>
  <si>
    <t>Documentation des règles et des modalités d’archivage des documents comptables et des pièces justificatives au sein de la régie.</t>
  </si>
  <si>
    <t>Les modalités de contrôle ne sont pas respectées (présence des pièces justificatives, mentions devant y figurer).</t>
  </si>
  <si>
    <t>Documentation des modalités de la réalisation et du suivi d’un contrôle sur pièces diffusées à l’ensemble des services et des régisseurs.</t>
  </si>
  <si>
    <t>Le contrôle sur place révèle des irrégularités ou des dysfonctionnements mais n’est pas suivi d’actions correctrices.</t>
  </si>
  <si>
    <t>Les agents et/ou services chargés du suivi d’une ou plusieurs régies doivent être désignés dans l’organigramme fonctionnel de l’établissement.</t>
  </si>
  <si>
    <t>Le contrôle de la balance des comptes n’est pas effectué mensuellement.</t>
  </si>
  <si>
    <t>Les documents comptables et les pièces justificatives transmis à l’agent comptable ou à l’ordonnateur sont insuffisants ou erronés.</t>
  </si>
  <si>
    <t>Les régularisations afférentes aux ordres de recettes/ordres de dépenses sont enregistrés sur une mauvaise imputation comptable.</t>
  </si>
  <si>
    <t>Carence dans l’ajustement entre la comptabilité générale et la comptabilité des régies.</t>
  </si>
  <si>
    <t>Absence de traçabilité.</t>
  </si>
  <si>
    <t>Enregistrement comptable des recettes au comptant</t>
  </si>
  <si>
    <t>Enregistrement comptable de l’ordre de recettes pris en charge</t>
  </si>
  <si>
    <t>Archivage et transmission des pièces justificatives et documents comptables</t>
  </si>
  <si>
    <t>Enregistrement comptable de l’encaissement sur titre</t>
  </si>
  <si>
    <t>Archivage des encaissements et des rectifications</t>
  </si>
  <si>
    <t>Contrôle des opérations de poursuites</t>
  </si>
  <si>
    <t>Archivage des poursuites</t>
  </si>
  <si>
    <t>Contrôle des suspensions de poursuites</t>
  </si>
  <si>
    <t>Enregistrement des suspensions de poursuites</t>
  </si>
  <si>
    <t>Contrôle de l’annulation / réduction de l’ordre de recettes</t>
  </si>
  <si>
    <t>Contrôle de la décision de remise gracieuse</t>
  </si>
  <si>
    <t>Contrôle de la remise gracieuse</t>
  </si>
  <si>
    <t>Évaluation de la demande d’admission en non-valeur</t>
  </si>
  <si>
    <t>Contrôle des produits à rattacher</t>
  </si>
  <si>
    <t>Enregistrement comptable des produits à rattacher</t>
  </si>
  <si>
    <t>Évaluation des dépréciations de créances</t>
  </si>
  <si>
    <t>Transmission de l’information comptable des produits à déprécier</t>
  </si>
  <si>
    <t>Enregistrement comptable des dépréciations de créances</t>
  </si>
  <si>
    <t>Archivage des documents comptables des dépréciations de créances</t>
  </si>
  <si>
    <t>Erreur ou fraude dans l’agence comptable.</t>
  </si>
  <si>
    <t>Situation de trésorerie fragilisée.</t>
  </si>
  <si>
    <t>Pièces justificatives insuffisantes ou irrégulières</t>
  </si>
  <si>
    <t>Traçabilité des demandes de renseignements.</t>
  </si>
  <si>
    <t>Suspension de poursuites irrégulière.</t>
  </si>
  <si>
    <t>Fraude.</t>
  </si>
  <si>
    <t>Surévaluation des produits à rattacher.</t>
  </si>
  <si>
    <t>Processus</t>
  </si>
  <si>
    <t>Commande publique</t>
  </si>
  <si>
    <t>Contrôle de supervision</t>
  </si>
  <si>
    <t>Documentation des règles et des modalités d’archivage des documents comptables et pièces justificatives.</t>
  </si>
  <si>
    <t>L’écriture comptable a été enregistrée sur une mauvaise imputation.</t>
  </si>
  <si>
    <t>Non respect des contrôles devant être effectués au titre des articles 12 et 13 du décret du 29 décembre 1962.</t>
  </si>
  <si>
    <t>Les dépenses peu fréquentes ou complexes ne sont pas maîtrisées (notamment, actes additionnels des marchés tels qu’avenants, transactions, résiliations…).</t>
  </si>
  <si>
    <t>Les pièces justificatives sont manquantes ou incomplètes.</t>
  </si>
  <si>
    <t>L’acte n’est pas visé par l’autorité chargée du contrôle financier alors qu’il devait lui être soumis.</t>
  </si>
  <si>
    <t>La procédure de mandatement ne peut être enclenchée en raison d’une indisponibilité des crédits budgétaires.</t>
  </si>
  <si>
    <t>Les modalités de contrôle fixées dans le plan de contrôle ne sont pas respectées.</t>
  </si>
  <si>
    <t>Lorsque l’agent comptable est chef des services financiers, il dispose de transactions relevant par principe de l’ordonnateur.</t>
  </si>
  <si>
    <t>Traçabilité des plans de contrôle, des contrôles et de leurs résultats.</t>
  </si>
  <si>
    <t>La récupération d’avance n’est pas effectuée ou n’est pas effectuée dans les délais réglementaires ou contractuels.</t>
  </si>
  <si>
    <t>Le contrôle du seuil de reversement des avances n’est pas réalisé.</t>
  </si>
  <si>
    <t>Intérêts moratoires décomptés au profit du titulaire.</t>
  </si>
  <si>
    <t>L’opération a été enregistrée sur un mauvais compte.</t>
  </si>
  <si>
    <t>Des factures correspondant à des dépenses courantes sont comptabilisées en immobilisations.</t>
  </si>
  <si>
    <t>Les dépenses de mise aux normes ou de réparations qui maintiennent seulement la durée d’utilisation du bien ne sont pas comptabilisées en charges.</t>
  </si>
  <si>
    <t>Carence dans l’ajustement entre la comptabilité générale et la comptabilité des engagements.</t>
  </si>
  <si>
    <t>Les règles d’imputation en dépenses d’investissement ne sont pas respectées.</t>
  </si>
  <si>
    <t>Pièces manquantes, ne permettant pas de justifier les opérations.</t>
  </si>
  <si>
    <t>Les informations relatives aux retenues de garantie ne sont pas transférées à l’agent comptable.</t>
  </si>
  <si>
    <t>Un avenant a été conclu sans que la retenue de garantie ait été complétée.</t>
  </si>
  <si>
    <t>La retenue de garantie est réalisée sur la base d’une décision de poursuivre.</t>
  </si>
  <si>
    <t>La retenue de garantie n’est pas correctement évaluée.</t>
  </si>
  <si>
    <t>L’opposition est payée à des bénéficiaires différents du créancier opposant.</t>
  </si>
  <si>
    <t>Le montant versé au saisissant ou cessionnaire est faux.</t>
  </si>
  <si>
    <t>Le remboursement tardif de la retenue de garantie génère des intérêts moratoires décomptés au profit du titulaire.</t>
  </si>
  <si>
    <t>La libération de garantie est réalisée avant les délais fixés par la réglementation.</t>
  </si>
  <si>
    <t>Les retenues de garantie à libérer ne sont pas correctement évaluées.</t>
  </si>
  <si>
    <t>La garantie libérée ou employée n’est pas celle concernée par le dossier.</t>
  </si>
  <si>
    <t>Documentation des règles et des modalités d’archivage des documents comptables.</t>
  </si>
  <si>
    <t>Ordonnateur</t>
  </si>
  <si>
    <t>Comptable</t>
  </si>
  <si>
    <t>Procédure</t>
  </si>
  <si>
    <t>Tâche</t>
  </si>
  <si>
    <t>Enjeux financiers associés au processus</t>
  </si>
  <si>
    <t>Enjeux financiers</t>
  </si>
  <si>
    <t>Plus de 40 % des recettes de fonctionnement de la collectivité</t>
  </si>
  <si>
    <t>Entre 20 et 40 % des recettes de fonctionnement de la collectivité</t>
  </si>
  <si>
    <t>Entre 10 et 20 % des recettes de fonctionnement de la collectivité</t>
  </si>
  <si>
    <t>Entre 5 et 10 % des recettes de fonctionnement de la collectivité</t>
  </si>
  <si>
    <t>Moins de 5 % des recettes de fonctionnement de la collectivité</t>
  </si>
  <si>
    <t>Appréciation du risque inhérent</t>
  </si>
  <si>
    <t xml:space="preserve">Cotation du risque inhérent </t>
  </si>
  <si>
    <t>Certaine</t>
  </si>
  <si>
    <t>Risque inhérent majeur, à traiter en priorité</t>
  </si>
  <si>
    <t>Très probable</t>
  </si>
  <si>
    <t>Probabilité</t>
  </si>
  <si>
    <t>Risque inhérent moyen, à surveiller</t>
  </si>
  <si>
    <t xml:space="preserve">de </t>
  </si>
  <si>
    <t>Probable</t>
  </si>
  <si>
    <t>survenance</t>
  </si>
  <si>
    <t>Risque inhérent mineur, acceptable en l'état</t>
  </si>
  <si>
    <t xml:space="preserve">Pas ou peu probable </t>
  </si>
  <si>
    <t>Faible</t>
  </si>
  <si>
    <t>Modéré</t>
  </si>
  <si>
    <t>Fort</t>
  </si>
  <si>
    <t>Critique</t>
  </si>
  <si>
    <t>Impact</t>
  </si>
  <si>
    <t>Appréciation du dispositif de maîtrise des risques</t>
  </si>
  <si>
    <r>
      <rPr>
        <sz val="11"/>
        <color theme="1"/>
        <rFont val="Calibri"/>
        <family val="2"/>
        <scheme val="minor"/>
      </rPr>
      <t xml:space="preserve">Cotation des leviers Organisation, Documentation, Traçabilité : </t>
    </r>
    <r>
      <rPr>
        <i/>
        <sz val="10"/>
        <rFont val="Arial"/>
        <family val="2"/>
      </rPr>
      <t>cf.</t>
    </r>
    <r>
      <rPr>
        <sz val="11"/>
        <color theme="1"/>
        <rFont val="Calibri"/>
        <family val="2"/>
        <scheme val="minor"/>
      </rPr>
      <t xml:space="preserve"> Échelle de maturité de la gestion des risques</t>
    </r>
  </si>
  <si>
    <t>Cotation du risque de contrôle</t>
  </si>
  <si>
    <t>Maturité de la gestion des risques</t>
  </si>
  <si>
    <r>
      <rPr>
        <sz val="11"/>
        <color theme="1"/>
        <rFont val="Calibri"/>
        <family val="2"/>
        <scheme val="minor"/>
      </rPr>
      <t xml:space="preserve">Note EMR Organisation (sur 5) + Note EMR Documentation (sur 5) + Note EMR Traçabilité (sur 5) = </t>
    </r>
    <r>
      <rPr>
        <b/>
        <sz val="10"/>
        <rFont val="Arial"/>
        <family val="2"/>
      </rPr>
      <t>note globale comprise entre 0 et 5/15</t>
    </r>
  </si>
  <si>
    <t>Risque de contrôle majeur : dispositif de maîtrise des risques défaillant, inexistant</t>
  </si>
  <si>
    <r>
      <rPr>
        <sz val="11"/>
        <color theme="1"/>
        <rFont val="Calibri"/>
        <family val="2"/>
        <scheme val="minor"/>
      </rPr>
      <t xml:space="preserve">Note EMR Organisation (sur 5) + Note EMR Documentation (sur 5) + Note EMR Traçabilité (sur 5) = </t>
    </r>
    <r>
      <rPr>
        <b/>
        <sz val="10"/>
        <rFont val="Arial"/>
        <family val="2"/>
      </rPr>
      <t>note globale comprise entre 6 et 10/15</t>
    </r>
  </si>
  <si>
    <t>Risque de contrôle moyen : dispositif de maîtrise des risques insuffisant</t>
  </si>
  <si>
    <r>
      <rPr>
        <sz val="10"/>
        <color rgb="FF000000"/>
        <rFont val="Arial"/>
        <family val="2"/>
      </rPr>
      <t>Note EMR Organisation (sur 5) + Note EMR Documentation (sur 5) + Note EMR Traçabilité (sur 5) =</t>
    </r>
    <r>
      <rPr>
        <b/>
        <sz val="10"/>
        <color rgb="FF000000"/>
        <rFont val="Arial"/>
        <family val="2"/>
      </rPr>
      <t xml:space="preserve"> note globale comprise entre 11 et 15/15</t>
    </r>
  </si>
  <si>
    <t>Risque de contrôle mineur : dispositif de maîtrise des risques mature</t>
  </si>
  <si>
    <t>Appréciation du risque résiduel</t>
  </si>
  <si>
    <t>Risque résiduel = criticité du risque inhérent x maturité de la gestion des risques</t>
  </si>
  <si>
    <t>Cotation du risque résiduel</t>
  </si>
  <si>
    <t>majeur</t>
  </si>
  <si>
    <t xml:space="preserve">Risque résiduel fort </t>
  </si>
  <si>
    <t>Évaluation</t>
  </si>
  <si>
    <t>du risque</t>
  </si>
  <si>
    <t>moyen</t>
  </si>
  <si>
    <t>Risque résiduel moyen</t>
  </si>
  <si>
    <t>inhérent</t>
  </si>
  <si>
    <t>mineur</t>
  </si>
  <si>
    <t xml:space="preserve">Risque résiduel faible </t>
  </si>
  <si>
    <t xml:space="preserve">Évaluation du risque de contrôle interne </t>
  </si>
  <si>
    <t>Processus comptable</t>
  </si>
  <si>
    <t>Acteurs</t>
  </si>
  <si>
    <t>Risque inhérent majeur</t>
  </si>
  <si>
    <t>Impacts</t>
  </si>
  <si>
    <t>Probabilité de survenance</t>
  </si>
  <si>
    <t>Criticité</t>
  </si>
  <si>
    <t>Acteur</t>
  </si>
  <si>
    <t>Détail du risque</t>
  </si>
  <si>
    <t>Prise en charge</t>
  </si>
  <si>
    <t>Contrôle de la régularité de la dépense</t>
  </si>
  <si>
    <t>Pièces justificatives insuffisantes ou erronées</t>
  </si>
  <si>
    <t>Les délais contractuels (convention de partenariat) et/ou le délai global de paiement ne sont pas respectés (par l’ordonnateur et/ou l’agent comptable).</t>
  </si>
  <si>
    <t>Absence de dispositif de suivi des délais de paiement. Carence dans le suivi des délais de paiement. Les paiements tardifs génèrent des
intérêts de retard.</t>
  </si>
  <si>
    <t>Les pièces justificatives sont manquantes ou incomplètes. En particulier pour les marchés formalisés (pièces constitutives) et les actes additionnels.</t>
  </si>
  <si>
    <t>Eventuellement, courrier de
signalement de suspension de prise en charge.</t>
  </si>
  <si>
    <t xml:space="preserve">Contrôle de la présence et de la
cohérence des pièces justificatives.
Contrôle de supervision contemporain lors de la signature de la suspension de la prise en charge ou de la demande de régularisation (indu).
</t>
  </si>
  <si>
    <t>Etablissement du montant du produit</t>
  </si>
  <si>
    <t>Absence de mise en recouvrement du produit</t>
  </si>
  <si>
    <t>Formalisation de l’attribution de la tâche sur l’organigramme fonctionnel.</t>
  </si>
  <si>
    <t>Liste des produits à mettre en recouvrement.
Courrier de signalement d’absence de mise en recouvrement.</t>
  </si>
  <si>
    <t>Surveillance &amp; contrôle de la mise en recouvrement</t>
  </si>
  <si>
    <t>Absence de suivi des recettes au comptant</t>
  </si>
  <si>
    <t>Absence de suivi et d’enregistrement définitif des recettes perçues avant émission de titre.</t>
  </si>
  <si>
    <t>Elaboration et diffusion des modalités de traitement des recettes au comptant (fiche de contrôle...).
Formalisation de la périodicité de transmission du bordereau de recettes, convenue conjointement avec l’ordonnateur.
Formalisation de l’attribution de la tâche sur l’organigramme fonctionnel.</t>
  </si>
  <si>
    <t>Encaissement de recettes au comptant (hors régies, traitées à part)</t>
  </si>
  <si>
    <t>Copie des bordereaux de recettes transmis à l’ordonnateur, archivés chronologiquement dans une série séquencée continue.</t>
  </si>
  <si>
    <t>Toutes les recettes ne sont pas comptabilisées</t>
  </si>
  <si>
    <t>Toutes les recettes au comptant revenant à l’établissement ne sont pas recouvrées.</t>
  </si>
  <si>
    <t>Les encaissements doivent donner lieu à remises de quittances ou de valeurs (valeurs inactives ou des biens stockés tels que des publications, des titres, etc.).
Pour tout encaissement en numéraire sans remise de valeurs, le régisseur est tenu de délivrer des quittances numérotées extraites d’un registre à souches. Cette quittance peut être éditée automatiquement par une machine enregistreuse ou automate.</t>
  </si>
  <si>
    <t>Remise de la quittance ou de la valeur à chaque encaissement (autocontrôle).
Éventuellement, contrôle de supervision a posteriori pouvant être programmé dans le plan de contrôle interne (rapprochement entre, d’une part, les données de la comptabilité "matière" des valeurs et/ou les quittances remises, et d’autre part, les encaissements retracés en comptabilité).
Contrôle de supervision a posteriori, lors du diagnostic du processus, de la mise en place et de l’effectivité de ces mesures.</t>
  </si>
  <si>
    <t>Prise en charge de l'ordre de recette</t>
  </si>
  <si>
    <t>Contrôle de l'ordre de recette</t>
  </si>
  <si>
    <t>Carence dans la politique de contrôle des ordres de recettes</t>
  </si>
  <si>
    <t>Absence de concertation régulière avec les services de l’ordonnateur, notamment le service financier.</t>
  </si>
  <si>
    <t>Émission des titres sans périodicité précise et régulière.</t>
  </si>
  <si>
    <t>Encodage des débiteurs incorrects dans le système d’information.</t>
  </si>
  <si>
    <t>Carence dans la détermination d’une politique de visa.</t>
  </si>
  <si>
    <t>Absence totale ou partielle de visa des titres de recettes.</t>
  </si>
  <si>
    <t>Politique de visa : établissement et diffusion des modalités de contrôle des titres de recettes.
Concertation régulière avec l’ordonnateur : établissement et diffusion d’un planning de transmission des titres avec l’ordonnateur (définition d’un délai d’émission entre l’ordonnateur et l’agent comptable) : insertion du planning dans une convention de partenariat ou charte…
Désignation du ou des acteurs sur l’organigramme fonctionnel.</t>
  </si>
  <si>
    <t>Traçabilité du suivi des ordres de recettes reçus : réception, traitement, retour en cas d’anomalie, prise en charge.</t>
  </si>
  <si>
    <t>Etablissement d’une politique de visa organisée et formalisée (imputation, qualité et fréquence d’émission des titres, rapidité de la prise en charge).
Contrôle de supervision a posteriori, lors du diagnostic du processus, de la mise en place et de l’effectivité de ces mesures.</t>
  </si>
  <si>
    <t>Irrégularité formelle du titre de recettes</t>
  </si>
  <si>
    <t>Non respect des renseignements à porter sur le titre de recettes.</t>
  </si>
  <si>
    <t>Eventuellement, courrier de signalement de suspension de prise en charge.</t>
  </si>
  <si>
    <t>Les pièces justificatives produites (ou non) à l’appui du titre de recettes ne permettent pas d’asseoir le contrôle de l’agent comptable.</t>
  </si>
  <si>
    <t>Etablissement et diffusion d’une typologie des justifications des recettes.</t>
  </si>
  <si>
    <t>Lorsque les pièces justificatives sont insuffisantes ou irrégulières, signalement à l’ordonnateur de la suspension de prise en charge.
Contrôle de supervision contemporain lors du visa du courrier de suspension de prise en charge.
Contrôle de supervision a posteriori, lors du diagnostic du processus, de la mise en place et de l’effectivité de ces mesures.</t>
  </si>
  <si>
    <t>Montant de la mise en recouvrement erroné</t>
  </si>
  <si>
    <t>---</t>
  </si>
  <si>
    <t>Tarifs de l’établissement.</t>
  </si>
  <si>
    <t>Contrôle du montant (y compris, le cas échéant, la liquidation et l’application correcte du taux de TVA) du titre de recettes/de la facture au vu des éléments des justifications (autocontrôle).
Lorsque le montant est erroné, signalement à l’ordonnateur de la suspension de prise en charge.
Contrôle de supervision contemporain lors du visa du courrier de suspension de prise en charge.
Contrôle de supervision a posteriori, lors du diagnostic du processus, de la mise en place et de l’effectivité de ces mesures.</t>
  </si>
  <si>
    <t>Enregistrement comptable erroné</t>
  </si>
  <si>
    <t>Eventuellement, courrier de signalement.</t>
  </si>
  <si>
    <t>Visa des titres de recettes : contrôle du respect de l’enregistrement du produit au bon compte (autocontrôle).
En cas d’erreur, signalement à l’ordonnateur. Le cas échéant, il appartient à l’agent comptable de compléter l’imputation comptable.
Contrôle de supervision contemporain lors du visa du courrier.
Contrôle de supervision a posteriori, lors du diagnostic du processus, de la mise en place et de l’effectivité de ces mesures.</t>
  </si>
  <si>
    <t>Encaissements non rattachés / rapprochés à un titre faute de référence</t>
  </si>
  <si>
    <t>Encaissements imputés sur un compte d’attente, ou au crédit d'un compte à sens normalement débiteur</t>
  </si>
  <si>
    <t>Mise en place d’un dispositif de suivi et de régularisation des comptes transitoires ou d’attente, en liaison avec les services ordonnateurs :
- recherche effective des références du titre ;
- respect du délai de régularisation fixé par la réglementation.
(cf. Processus États financiers infra-annuels)
Contrôle de supervision, lors du diagnostic du processus, de la mise en place et de l’effectivité de ces mesures.</t>
  </si>
  <si>
    <t>Documents comptables et pièces justificatives classés ou archivés de manière impropre</t>
  </si>
  <si>
    <t>Absence d’archivage des pièces justificatives</t>
  </si>
  <si>
    <t>Documentation et diffusion des règles définies en matière de conservation des documents comptables et des pièces justificatives. Les règles de conservation des documents et pièces doivent être déterminées, en distinguant :
- ce qui doit être transmis / mis à disposition du juge des comptes ;
- ce qui doit être archivé, de ce qui doit demeurer à disposition des services (en particulier pour les actes à exécution successive) ;
- parmi ce qui doit être archivé, les archives vivantes (non nécessaires au fonctionnement habituel du service mais qui doivent rester à proximité pour être probablement utilisées), des archives mortes.</t>
  </si>
  <si>
    <t>Les documents comptables et pièces justificatives doivent être archivés dans une série chronologique continue, et accessibles sans délai.</t>
  </si>
  <si>
    <t>Le classement des titres de recettes et des pièces justificatives doit être organisé avec rigueur pour tenir compte notamment, des contraintes d’envoi / mise à disposition du juge des comptes.
Contrôle de supervision, lors du diagnostic du processus, de la mise en place et de l’effectivité de ces mesures.</t>
  </si>
  <si>
    <t>Recouvrement</t>
  </si>
  <si>
    <t>Complexité et lenteur des circuits de paiements</t>
  </si>
  <si>
    <t>Absence de démarche concertée avec l’ordonnateur pour la modernisation des moyens d’encaissement.</t>
  </si>
  <si>
    <t>Le cas échéant, charte ou convention portant notamment sur la promotion des moyens moderne d’encaissement.</t>
  </si>
  <si>
    <t>Mise en place d’une politique tendant à disposer d’une démarche concertée avec l’ordonnateur pour la modernisation des moyens de paiement.</t>
  </si>
  <si>
    <t>Etats financiers annuels</t>
  </si>
  <si>
    <t>Rémunérations</t>
  </si>
  <si>
    <t>Éventuellement, courrier de signalement de suspension de prise en charge.</t>
  </si>
  <si>
    <t>Application erronée des règles de calcul</t>
  </si>
  <si>
    <t>Le montant enregistré en comptabilité ne correspond pas à la somme réellement due.</t>
  </si>
  <si>
    <t>Opérations complexes ou à fort enjeu, notamment :
- marchés à règlements successifs ;
- calcul du seuil de reversement des avances ;
- calcul des prix (ferme, actualisable, révisable ou ajustable), pénalités de retard ;
- acquisitions immobilières.</t>
  </si>
  <si>
    <t>La facture ou tout document tenant lieu d’état liquidatif doit faire apparaître :
- un décompte détaillé (dénomination précise des biens livrés ou des services rendus, prix unitaires, quantités correspondantes, rabais et ristournes éventuels) ;
- le montant hors taxe, le cas échéant ;
- le montant de la TVA, le cas échéant ;
- le montant toutes taxes comprises, le cas échéant.
L’automatisation de la plupart des états liquidatifs fiabilise la liquidation et permet un allégement du contrôle. Le contrôle de la liquidation peut être modulé en fonction de l’analyse des risques sur la nature de dépense considérée.</t>
  </si>
  <si>
    <t>Observations DGFiP</t>
  </si>
  <si>
    <t>Absence de suivi des marchés à règlements successifs</t>
  </si>
  <si>
    <t>L’absence ou la carence de suivi des marchés à règlements successifs (hors marché à procédure adaptée MAPA) ne permet pas de s’assurer du respect :
- du montant du marché (tranche, lot, soustraitant, marché à bon de commande comportant un minimum et un maximum) ;
- des délais d’exécution ou des dates d’achèvement ;
- de la durée du marché ;
- des conditions de fixation des prix du marché : index/indices/nature des prix (unitaire ou forfaitaire, ferme ou actualisable) ;
- du respect des règlements des cessions de créances ;
- de la présence des retenues de garantie ou des cautions personnelles et solidaires ou bancaire.</t>
  </si>
  <si>
    <t>Les actes additionnels (avenant, décision de poursuivre, etc.) ne sont pas correctement suivis.</t>
  </si>
  <si>
    <t>Etablissement et diffusion d’un guide de la commande publique.
Diffusion des textes réglementaires aux marchés à règlements successifs et de la liste des contrôles à effectuer lors de la prise en charge.
Le cas échéant, sensibilisation des agents à l’égard de la procédure par l’encadrement.</t>
  </si>
  <si>
    <t>Dispositif de suivi des marchés à règlements successifs (suivi sur document, outil de suivi de type tableur, etc.).
Éventuellement, courrier de signalement de suspension de prise en charge.</t>
  </si>
  <si>
    <t>Suivi des marchés à règlements successifs et des actes additionnels (autocontrôle).
Les contrôles sur ce type de marché s’exercent dans le cadre du CHD.
Contrôle de supervision contemporain lors de la signature de la suspension de la prise en charge ou de la demande de régularisation (indu).
Contrôle de supervision a posteriori :
- soit dans le cadre du plan de CHD (Guide méthodologique du contrôle hiérarchisé des dépenses publiques dans les EPN – fiche 17) ;
- soit lors du diagnostic du processus, de la mise en place et de l’effectivité de ces mesures.</t>
  </si>
  <si>
    <t>L’établissement n’a en réalité pas de dette</t>
  </si>
  <si>
    <t>La créance n’existe pas (absence de service fait) ou est prescrite.</t>
  </si>
  <si>
    <t>La dépense n’est pas prévue par la réglementation.</t>
  </si>
  <si>
    <t>Le donneur d’ordre n’est pas juridiquement compétent</t>
  </si>
  <si>
    <t>Le comptable prend en charge un mandat émis par un ordonnateur non habilité.</t>
  </si>
  <si>
    <t>Le signataire du mandat n’a pas la qualité d’ordonnateur ou n’a pas de délégation de signature à son nom.</t>
  </si>
  <si>
    <t>Les modalités de contrôle ne sont pas respectées (contrôle de la qualité du donneur d’ordre).</t>
  </si>
  <si>
    <t>Dossiers d’accréditation – conservation des actes de nomination et des délégations de signature. Ceux-ci doivent être mis à jour, accessibles à tous, connus des agents.
Éventuellement, courrier de signalement de suspension de prise en charge.</t>
  </si>
  <si>
    <t>Absence de visa de l’autorité chargée du contrôle financier</t>
  </si>
  <si>
    <t>Dispositions relatives à l’exercice du contrôle financier sur l’établissement.
Sensibilisation au circuit de circulation des documents.</t>
  </si>
  <si>
    <t>Contrôle de l’intervention du visa et du respect des seuils de contrôle par l’autorité chargée du contrôle financier dans le cadre du plan CHD (autocontrôle).
Contrôle de supervision contemporain lors de la signature de la suspension de la prise en charge ou de la demande de régularisation (indu).
Contrôle de supervision a posteriori :
- soit dans le cadre du plan de CHD (Guide méthodologique du contrôle hiérarchisé des dépenses publiques dans les EPN – fiche 17) ;
- soit lors du diagnostic du processus, de la mise en place et de l’effectivité de ces mesures.</t>
  </si>
  <si>
    <t>Carence dans l’approche par les risques et les enjeux du contrôle de la dépense</t>
  </si>
  <si>
    <t>Pas de politique de visa organisée : les normes du contrôle hiérarchisé de la dépense ne sont pas appliquées.</t>
  </si>
  <si>
    <t>Aucun plan de contrôle hiérarchisé n’a été établi ni validé.</t>
  </si>
  <si>
    <t>Carence dans la politique de contrôle et de suivi des marchés.</t>
  </si>
  <si>
    <t>Non respect des contrôles devant être effectués au titre des articles 19 et 20 du décret GBCP de 2012</t>
  </si>
  <si>
    <t>Etablissement et diffusion d’un guide de la commande publique.
Diffusion du guide méthodologique du contrôle hiérarchisé de la dépense.
Sensibilisation et formation des agents au visa de la commande publique.</t>
  </si>
  <si>
    <t>Elaboration d’un plan de contrôle hiérarchisé de la dépense (CHD) ou de contrôle allégé en partenariat (CAP).
Le cas échéant, réorganisation du service : les agents peuvent être spécialisés au sein du service en fonction de la nature et de la complexité de la dépense (simples factures, marchés complexes…).
Éventuellement, contrôle de supervision a posteriori sur échantillon, pour les dépenses complexes et à montant élevé, à programmer dans le plan de contrôle interne.
Contrôle de supervision a posteriori :
- soit dans le cadre du plan de CHD (Guide méthodologique du contrôle hiérarchisé des dépenses publiques dans les EPN – fiche 17), notamment sur le suivi du plan de contrôle établi pour chaque ordonnateur (taille de l’échantillon, critères de sélection de l’échantillon, moment du contrôle, intensité du contrôle), sur le respect de la règle d’échantillonnage minimum, et sur la correcte application du référentiel national obligatoire (contrôle a priori et exhaustif) ;
- soit lors du diagnostic du processus, de la mise en place et de l’effectivité de ces mesures.
Validation de l’établissement et des modifications du plan de contrôle par la DGFiP.</t>
  </si>
  <si>
    <t>Absence de suivi de la pertinence du plan de contrôle</t>
  </si>
  <si>
    <t>Méthodologie et modalités du CHD mal connues des acteurs.</t>
  </si>
  <si>
    <t>Carence dans l’actualisation et l’analyse de la pertinence du plan de contrôle : le plan de contrôle n’est pas adapté à l’évolution des risques.</t>
  </si>
  <si>
    <t>Exploitation des suspensions de paiement et des taux d’anomalies. Exploitation des requêtes préconisées par le cahier des charges informatiques du CHD (analyse des taux d’anomalie) dans le cadre des restitutions à l’ordonnateur en distinguant taux d’erreur et taux d’erreurs patrimoniales significatives.
Contrôle de supervision a posteriori (Guide méthodologique du contrôle hiérarchisé des dépenses publiques dans les EPN – fiche 17), notamment sur la pertinence des plans de contrôle par rapport au référentiel national.
Si nécessaire, le plan de contrôle doit être actualisé annuellement, dès la fin de la période complémentaire, en fonction des risques (adaptation du taux de sondage au TEPS) - le cas échéant, retour à un contrôle exhaustif dès lors que les risques sont trop élevés.
Validation de l’établissement et des modifications du plan de contrôle par la DGFiP.</t>
  </si>
  <si>
    <t>Le plan de contrôle doit être actualisé annuellement, en fonction des risques (adaptation du taux de sondage au TEPS) – le cas échéant, revenir à un contrôle exhaustif dès lors que les risques sont trop élevés (TEPS supérieur à 2% des dépenses contrôlées).
Les modalités sont similaires pour le contrôle allégé en partenariat (CAP).
Les plans de contrôle doivent être archivés à l’agence comptable ; les modifications de plan de contrôle en cours d’année doivent être tracées à l’appui du plan de contrôle, les incidents informatiques affectant les restitutions liées au CHD doivent être tracées à l’appui du plan de contrôle.</t>
  </si>
  <si>
    <r>
      <t>Levier 
Organisation</t>
    </r>
    <r>
      <rPr>
        <sz val="11"/>
        <color theme="1"/>
        <rFont val="Carlito"/>
        <family val="2"/>
      </rPr>
      <t xml:space="preserve"> (périmètre, structuration du SI, attribution et séparation des tâches, points de contrôles, sécurités physiques)</t>
    </r>
  </si>
  <si>
    <r>
      <t>Levier 
Documentation</t>
    </r>
    <r>
      <rPr>
        <sz val="11"/>
        <color theme="1"/>
        <rFont val="Carlito"/>
        <family val="2"/>
      </rPr>
      <t xml:space="preserve"> (de l'organisation, des procédures, des risques, des contrôles, du SI, formation)</t>
    </r>
  </si>
  <si>
    <r>
      <t>Levier 
Traçabilité</t>
    </r>
    <r>
      <rPr>
        <sz val="11"/>
        <color theme="1"/>
        <rFont val="Carlito"/>
        <family val="2"/>
      </rPr>
      <t xml:space="preserve"> (des acteurs, des opérations, des contrôles, archivage, continuité du SI)</t>
    </r>
  </si>
  <si>
    <t>Parc immobilier</t>
  </si>
  <si>
    <t>Réception et détention des biens immobiliers</t>
  </si>
  <si>
    <t>Pièces justificatives de réception du bien reçu insuffisantes ou irrégulières</t>
  </si>
  <si>
    <t>Le service gestionnaire ne transmet pas l’information à l’agent comptable. Biens enregistrés en comptabilité, sans justification.</t>
  </si>
  <si>
    <t>Les pièces justificatives attestant du contrôle sont insuffisantes ou irrégulières.</t>
  </si>
  <si>
    <t>Dans la mesure du possible, établissement et diffusion, en lien avec l’ordonnateur des modalités (acteurs, délais, documents) de transmission des documents de réception des biens immobiliers.</t>
  </si>
  <si>
    <t>Éventuellement, courriers de relance.</t>
  </si>
  <si>
    <t>Biens non enregistrés en comptabilité</t>
  </si>
  <si>
    <t>Le service gestionnaire ne transmet pas l’information comptable à l’agent comptable, en cas d’opérations non budgétaires.</t>
  </si>
  <si>
    <t>Absence ou mauvaise traçabilité du résultat des contrôles</t>
  </si>
  <si>
    <t>Les contrôles ne sont pas tracés dans l’application informatique.</t>
  </si>
  <si>
    <t>Utilisation inappropriée d’un code erreur.</t>
  </si>
  <si>
    <t>Diffusion du guide méthodologique du contrôle hiérarchisé de la dépense, de l’index des codes erreurs.
Sensibilisation à la méthodologie du CHD, à l’utilisation de l’index des codes erreurs prévu dans le cahier des charges informatiques du CHD, et de la feuille de contrôle.</t>
  </si>
  <si>
    <t>Contrôle du correct renseignement des rubriques des codes erreurs (autocontrôle).
Contrôle de supervision a posteriori :
- soit dans le cadre du plan de CHD (Guide méthodologique du contrôle hiérarchisé des dépenses publiques dans les EPN – fiche 17), notamment sur la traçabilité des contrôles, et la correcte codification des erreurs dans les applications informatiques ;
- soit lors du diagnostic du processus, de la mise en place et de l’effectivité de ces mesures.</t>
  </si>
  <si>
    <t>Absence de séparation des tâches et de contrôle efficient</t>
  </si>
  <si>
    <t>Lorsque l’agent comptable est chef des services financier, il dispose de transactions relevant par principe de l’ordonnateur.</t>
  </si>
  <si>
    <t>Avec certains PGI, l’utilisation, par le même opérationnel, de transactions « ordonnateurs » ne permet pas d’assurer aussi strictement le contrôle mutuel.</t>
  </si>
  <si>
    <t>organigramme fonctionnel ou
document annexé recensant les habilitations.</t>
  </si>
  <si>
    <t>Ces transactions doivent être réservées à des opérationnels strictement désignés.
Contrôle de supervision a posteriori :
- soit dans le cadre du plan de CHD (Guide méthodologique du contrôle hiérarchisé des dépenses publiques dans les EPN – fiche 17) ;
- soit lors du diagnostic du processus, de la mise en place et de l’effectivité de ces mesures.</t>
  </si>
  <si>
    <t>Contrôle de la récupération des avances</t>
  </si>
  <si>
    <t>Absence de suivi des paiements par avances</t>
  </si>
  <si>
    <t>Mise en place d’un dispositif de suivi des paiements par avances (exemple : tableau de bord ; outil de type tableur…), et à chaque paiement, des taux d’exécution des marchés ayant fait l’objet d’une avance.</t>
  </si>
  <si>
    <t>Contrôle de l’exactitude des calculs de liquidation au vu du dispositif de suivi des avances (article 13 du RGCP) (autocontrôle).
Contrôle de supervision a posteriori :
- soit dans le cadre du plan de CHD (Guide méthodologique du contrôle hiérarchisé des dépenses publiques dans les EPN – fiche 17) ;
- soit lors du diagnostic du processus, de la mise en place et de l’effectivité de ces mesures.</t>
  </si>
  <si>
    <t>Enregistrement comptable de la prise en charge de l’ordre de payer</t>
  </si>
  <si>
    <t>Enregistrement comptable sur un compte erroné</t>
  </si>
  <si>
    <t>Enregistrements en comptabilité budgétaire erronés</t>
  </si>
  <si>
    <t>L’écriture a été enregistrée sur une mauvaise imputation budgétaire (incohérence entre la nature de la dépense et l’imputation budgétaire proposée par l’ordonnateur).</t>
  </si>
  <si>
    <t>Diffusion d’une nomenclature budgétaire et comptable actualisée de l’établissement.</t>
  </si>
  <si>
    <t>Discordances entre la comptabilité de l’agent comptable et les ordres de payer émis par l’ordonnateur</t>
  </si>
  <si>
    <t>Elaboration et diffusion de fiches de contrôle périodique d’ajustement entre la comptabilité et les ordres de payer (prenant en compte les aspects informatiques).</t>
  </si>
  <si>
    <t>Archivage des courriers de signalement à l’ordonnateur.</t>
  </si>
  <si>
    <t>Régisseur</t>
  </si>
  <si>
    <t>La prise en compte tardive d’une opposition peut entraîner le non-désintéressement du créancier saisissant.</t>
  </si>
  <si>
    <t>Opposition irrégulière</t>
  </si>
  <si>
    <t>Les oppositions ne sont pas formalisées sur des documents réglementaires. Elles ne comportent pas les mentions obligatoires.</t>
  </si>
  <si>
    <t>L’opposition est fondée sur une pièce justificative fausse ou erronée.</t>
  </si>
  <si>
    <t>Établissement et diffusion d’un guide de traitement des oppositions (dont liste des contrôles à effectuer lors de la réception d’une opposition et des éventuelles justifications à produire).</t>
  </si>
  <si>
    <t>Contrôle de la présence et de la qualité des pièces justifiant l’opposition (autocontrôle).
Contrôle de supervision, lors du diagnostic du processus, de la mise en place et de l’effectivité de ces mesures.</t>
  </si>
  <si>
    <t>Absence de tenue d’un fichier des oppositions</t>
  </si>
  <si>
    <t>Les oppositions et les pièces justificatives ne sont pas classées.</t>
  </si>
  <si>
    <t>Elaboration et diffusion des modalités de gestion des oppositions, des modalités de classement des oppositions pour pouvoir être exploitées.</t>
  </si>
  <si>
    <t>Contrôle systématique de l’absence d’opposition avant chaque mise en paiement par rapprochement entre la dette de l’établissement public et le fichier des oppositions enregistrées (autocontrôle).
Contrôle de supervision, lors du diagnostic du processus, de la mise en place et de l’effectivité de ces mesures.</t>
  </si>
  <si>
    <t>Paiement de l’opposition non conforme aux dispositions réglementaires</t>
  </si>
  <si>
    <t>Contrôle systématique de la qualité de l’opposant (et de son identité bancaire) à désintéresser, à chaque paiement (autocontrôle).
Contrôle de supervision, lors du diagnostic du processus, de la mise en place et de l’effectivité de ces mesures.</t>
  </si>
  <si>
    <t>Établissement et diffusion d’un guide de traitement des oppositions.</t>
  </si>
  <si>
    <t>Mauvaise application des règles de calcul</t>
  </si>
  <si>
    <t>Évaluation de la retenue de garantie</t>
  </si>
  <si>
    <t>Garantie non décomptée</t>
  </si>
  <si>
    <t>Contrôle de la régularité de la dépense en fonction du plan de contrôle de la paye</t>
  </si>
  <si>
    <t>Réception des oppositions et mainlevées</t>
  </si>
  <si>
    <t>Désintéressement du créancier opposant</t>
  </si>
  <si>
    <t>Déplacements</t>
  </si>
  <si>
    <t>Prise en charge de l'ordre de payer</t>
  </si>
  <si>
    <t>Opération Contrôle de la régularité de la dépense (payeur)</t>
  </si>
  <si>
    <t>Baux</t>
  </si>
  <si>
    <t>Inventaire</t>
  </si>
  <si>
    <t>Absence de paiement dans les délais, ou paiement dans les délais mais sans contrôle</t>
  </si>
  <si>
    <t>Aucun calendrier n’est fixé pour les opérations de paye.</t>
  </si>
  <si>
    <t>Contrôle du respect des délais (autocontrôle).
Relance de l’ordonnateur en cas de dépassement des délais.
Contrôle de supervision a posteriori :
- soit dans le cadre du plan de CHD (Guide méthodologique du contrôle hiérarchisé des dépenses publiques dans les EPN – fiche 25) ;
- soit lors du diagnostic du processus, de la mise en place et de l’effectivité de ces mesures.</t>
  </si>
  <si>
    <t>Modalités et calendrier de la paye (établi, dans la mesure du possible, avec l’ordonnateur, avec insertion du calendrier dans une convention de partenariat ou charte…) ; diffusion du calendrier.Documentation des dates d’échéance des versements de cotisations sociales.
Documentation des mesures à prendre et des personnes à contacter en cas de dysfonctionnement portant un risque sur le respect des délais de calendrier.
Organigramme fonctionnel précisant les acteurs de la paye.</t>
  </si>
  <si>
    <t>Tous les ordres de payer reçus doivent avoir une date certaine de réception.
Établissement d’un dispositif de suivi (archivage chronologique ; ou tableau de bord...) des transmissions des ordres de payer.</t>
  </si>
  <si>
    <t>Le calendrier existant n’est pas respecté.</t>
  </si>
  <si>
    <t>Les cotisations sociales ne sont pas versées dans les délais et des pénalités sont mises à la charge de l’établissement.</t>
  </si>
  <si>
    <t>Non respect de l’obligation de résultat à satisfaire dans des temps contraints : respecter la date de règlement mensuel tout en assurant un contrôle efficient, alors même que le fichier paye est reçu quelques jours avant la date de règlement.</t>
  </si>
  <si>
    <t>Contrôle de la présence et de la cohérence des pièces justificatives (article 13 RGCP) en fonction du plan de CHD (autocontrôle).
Contrôle de supervision contemporain lors de la signature de la suspension de la prise en charge ou de la demande de régularisation (indu).
Contrôle de supervision a posteriori :
- soit dans le cadre du plan de CHD (Guide méthodologique du contrôle hiérarchisé des dépenses publiques dans les EPN – fiche 25) ;
- soit lors du diagnostic du processus, de la mise en place et de l’effectivité de ces mesures.</t>
  </si>
  <si>
    <t>Diffusion de la liste des pièces justificatives, des textes réglementaires relatifs à la nature de dépense considérée.
Mise à disposition de la documentation sur la paye et le contrôle hiérarchisé (documentation sur le CHD).
Établissement et diffusion d’un guide de la paye.
Éventuellement, établissement et diffusion d’une nomenclature des pièces justificatives, d’une liste des contrôles à effectuer lors de la prise en charge.</t>
  </si>
  <si>
    <t>Éventuellement, courrier de signalement de suspension de prise en charge.
Observations : L’agent comptable doit disposer des textes fondant les rémunérations des agents ainsi
que des pièces justificatives prévues par les nomenclatures M 9</t>
  </si>
  <si>
    <t>Les pièces justificatives ne permettent pas à l’agent comptable de verser les acomptes et/ou de les récupérer.</t>
  </si>
  <si>
    <t>Le montant de la rémunération et/ou des cotisations sociales est erroné.</t>
  </si>
  <si>
    <t>Contrôle de l’exactitude des calculs de liquidation (article 13 RGCP) en fonction du plan de CHD (autocontrôle). Le cas échéant, s’assurer périodiquement du paramétrage du PGI en service dans l’établissement (autocontrôle).
Contrôle de supervision contemporain lors de la signature de la suspension de la prise en charge ou de la demande de régularisation (indu).
Contrôle de supervision à posteriori :
- soit dans le cadre du plan de CHD (Guide méthodologique du contrôle hiérarchisé des dépenses publiques dans les EPN – fiche 25) ;
- soit lors du diagnostic du processus, de la mise en place et de l’effectivité de ces mesures.</t>
  </si>
  <si>
    <t>Établissement et diffusion d’un guide de la paye. Éventuellement, établissement et
diffusion d’un guide complémentaire sur les modalités de calcul des rémunérations et
accessoires, d’une liste des contrôles à effectuer lors de la prise en charge.</t>
  </si>
  <si>
    <t>Opérations complexes ou à fort enjeu, notamment celles portant sur les primes et les cotisations sociales.</t>
  </si>
  <si>
    <t>L’établissement public n’a en réalité pas de dette</t>
  </si>
  <si>
    <t>Un agent est rémunéré au-delà de l’âge limite de
maintien en activité.</t>
  </si>
  <si>
    <t>Contrôle de la certification du service fait et de l’absence de prescription (article 13 RGCP) dans le cadre du plan de CHD (autocontrôle).
Contrôle de supervision contemporain lors de la signature de la suspension de la prise en charge ou de la demande de régularisation (indu).
Contrôle de supervision a posteriori :
- soit dans le cadre du plan de CHD (Guide méthodologique du contrôle hiérarchisé des dépenses publiques dans les EPN – fiche 25) ;
- soit lors du diagnostic du processus, de la mise en place et de l’effectivité de ces mesures.</t>
  </si>
  <si>
    <t>Mise à disposition de la réglementation sur la paye</t>
  </si>
  <si>
    <t>Éventuellement, courrier de signalement de suspension de prise en charge</t>
  </si>
  <si>
    <t>La créance n’existe pas (service non fait) ou est prescrite.</t>
  </si>
  <si>
    <t>La dépense n’est pas prévue par la réglementation</t>
  </si>
  <si>
    <t>Etablissement de mouvements frauduleux</t>
  </si>
  <si>
    <t>Personnes fictives rémunérées. Création par les opérationnels des services gestionnaires de dossiers d’agents fictifs, au moyen de faux documents administratifs afin de bénéficier de plusieurs rémunérations.</t>
  </si>
  <si>
    <t>Contrôle périodique (au moins annuel) par circularisation entre les fichiers de paye de l’agent comptable et les dossiers de rémunérations des agents.
Un contrôle peut être organisé à partir des fichiers informatiques de paye (numéro INSEE), ou sur le fichier des règlements (détection de versements faits sur un même compte bancaire), selon un plan de contrôle avec vérification périodique (au moins annuelle) et par rotation (autocontrôle).
Contrôle de supervision contemporain lors de la signature de la demande de confirmation auprès de l’ordonnateur.
Contrôle de supervision a posteriori lors du diagnostic du processus, de la mise en place et de l’effectivité de ces mesures.</t>
  </si>
  <si>
    <t xml:space="preserve">Documentation des modalités d’un dispositif de circularisation avec l’ordonnateur.  </t>
  </si>
  <si>
    <t>Echanges de courrier entre comptable et ordonnateur.</t>
  </si>
  <si>
    <t xml:space="preserve">L’agent comptable prend en charge un mandat émis par un ordonnateur non habilité.  </t>
  </si>
  <si>
    <t>Contrôle de la qualité du donneur d’ordre et de la correcte assignation de la dépense (article 12 du RGCP) dans le cadre du  plan de CHD (autocontrôle).
Contrôle de supervision contemporain lors de la signature de la suspension de la prise en charge ou de la demande de régularisation (indu).
Contrôle de supervision a posteriori :
- soit dans le cadre du plan de CHD (Guide méthodologique du contrôle hiérarchisé des dépenses publiques dans les EPN – fiche 25) ;
- soit lors du diagnostic du processus, de la mise en place et de l’effectivité de ces mesures.</t>
  </si>
  <si>
    <t>n</t>
  </si>
  <si>
    <t>dossiers d’accréditation – conservation des actes de nomination et des délégations de signature. Ceux-ci doivent être mis à jour, accessibles à tous, connus des agents. Éventuellement, courrier de signalement de suspension de prise en charge.</t>
  </si>
  <si>
    <t>Contrôle de l’intervention du visa et du respect des seuils de contrôle par l’autorité chargée du contrôle financier dans le cadre du plan CHD (autocontrôle).
Contrôle de supervision contemporain lors de la signature de la suspension de la prise en charge ou de la demande de régularisation (indu).
Contrôle de supervision a posteriori :
- soit dans le cadre du plan de CHD (Guide méthodologique du contrôle hiérarchisé des dépenses publiques dans les EPN – fiche 25) ;
- soit lors du diagnostic du processus, de la mise en place et de l’effectivité de ces mesures.</t>
  </si>
  <si>
    <t>Dispositions relatives à l’exercice du contrôle financier sur l’établissement. Sensibilisation au circuit de circulation des documents.</t>
  </si>
  <si>
    <t xml:space="preserve">Pas de politique de visa organisée : les normes du contrôle hiérarchisé de la dépense ne sont pas appliquées.  </t>
  </si>
  <si>
    <t>Mise à disposition de la documentation sur la paye et le contrôle hiérarchisé (documentation sur le CHD). 
Plan de contrôle de la paye. 
Sensibilisation et formation des agents au visa de la paye.</t>
  </si>
  <si>
    <t>Observations : Un contrôle à posteriori est privilégié : les délais contraints imposés à l’agent comptable ne lui permettent généralement que de gérer les oppositions ; les pièces justificatives lui sont souvent transmises après paiement ; en cas d’indu, les fonds irrégulièrement versés peuvent être récupérés relativement facilement ; le temps ainsi dégagé peut être restitué à l’ordonnateur pour lui permettre de fiabiliser son fichier paie.  
Une  programmation des contrôles doit être formellement établie. Ce  calendrier doit être  ensuite respecté. Les thèmes de contrôle choisis dépendent des pratiques des gestionnaires et seront ceux jugés les plus sensibles par l’agent comptable : des distinctions seront opérées entre les titulaires et les contractuels, selon la nature et le montant des primes, si les variations sont dues à l’attribution d’une nouvelle prime ou à une modification de la valeur du point d’indice. Le nombre d’opérations à contrôler doit être indiqué par l’agent comptable dans le plan de contrôle. En outre les contrôles ne doivent pas être effectués systématiquement sur les mêmes agents (rotation).</t>
  </si>
  <si>
    <t>Carence dans la prise en compte des enjeux et des risques. Formule de contrôle inadaptée aux dépenses de personnel. Pas de prise en compte dans l’analyse des risques d’éléments de cohérence tels que :  
- l’âge limite (minimal comme maximal) ;
- la situation familiale ;
- le nombre d’heures et de jours rémunérés (minimal comme maximal) ;
- les montants supérieurs de primes et indemnités ;
- nouveaux entrants, sortants, changements de paramètres généraux.</t>
  </si>
  <si>
    <t>Non respect du calendrier de contrôle arrêté. Les modalités de contrôle fixées dans le plan de contrôle ne sont pas respectées ou sont inefficaces.</t>
  </si>
  <si>
    <t xml:space="preserve">Méthodologie et modalités du CHD mal connues des acteurs.   </t>
  </si>
  <si>
    <t>Exploitation des suspensions de paiement et des taux d’anomalies. Exploitation des requêtes préconisées par le cahier des charges informatiques du CHD (analyse des taux d’anomalie) dans le cadre des restitutions à l’ordonnateur.
Contrôle de supervision a posteriori (Guide méthodologique du contrôle hiérarchisé des dépenses publiques dans les EPN – fiche 25), notamment sur la pertinence des plans de contrôle par rapport au référentiel national. Si nécessaire, le plan de contrôle doit être actualisé annuellement, en fonction des risques - le cas échéant, retour à un contrôle exhaustif dès lors que les risques sont trop élevés.  
Validation de l’établissement et des modifications du plan de contrôle par la DGFiP</t>
  </si>
  <si>
    <t xml:space="preserve">Diffusion de la documentation sur le contrôle hiérarchisé (documentation sur le CHD). 
Le cas échéant, sensibilisation / formation des acteurs aux enjeux et modalités du CHD et du CAP.  
</t>
  </si>
  <si>
    <t>Traçabilité des contrôles et de leurs résultats.</t>
  </si>
  <si>
    <t xml:space="preserve">Le plan de contrôle ne fait l’objet d’aucun suivi. </t>
  </si>
  <si>
    <t xml:space="preserve">Les contrôles ne sont pas tracés.   </t>
  </si>
  <si>
    <t>Contrôle du correct renseignement des rubriques des codes erreurs (autocontrôle).
Contrôle de supervision à posteriori :
- soit dans le cadre du plan de CHD (Guide méthodologique du contrôle hiérarchisé des dépenses publiques dans les EPN – fiche 25), notamment sur la traçabilité des contrôles, et la correcte codification des erreurs dans les applications informatiques ;
- soit lors du diagnostic du processus, de la mise en place et de l’effectivité de ces mesures.</t>
  </si>
  <si>
    <t>Diffusion de la documentation sur le contrôle hiérarchisé (documentation sur le CHD), de l’index des codes erreurs. 
Sensibilisation à la méthodologie du CHD, à l’utilisation de l’index des codes erreurs prévu dans le cahier des charges informatiques du CHD.</t>
  </si>
  <si>
    <t>Traçabilité des contrôles et de leurs résultats. 
Observations : Les incidents informatiques affectant les restitutions liées au CHD doivent être tracées à l’appui du plan de contrôle.</t>
  </si>
  <si>
    <t>Carence de l’effectivité des contrôles.</t>
  </si>
  <si>
    <t>Les transactions (profils) informatiques doivent être réservées à des opérationnels strictement désignés, en respectant la séparation des tâches.
Contrôle de supervision a posteriori :
- soit dans le cadre du plan de CHD (Guide méthodologique du contrôle hiérarchisé des dépenses publiques dans les EPN – fiche 25) ;
- soit lors mise en pl mesures.	du diagnostic du processus, ace et de l’effectivité de ces</t>
  </si>
  <si>
    <t>Organigramme fonctionnel ou document annexé recensant les habilitations.</t>
  </si>
  <si>
    <t>Observations : cf. Référentiel de contrôle interne organisationnel § Attribution des tâches.</t>
  </si>
  <si>
    <t>Absence de suivi des paiements par avances et acomptes</t>
  </si>
  <si>
    <t>La récupération des avances et acomptes n’est pas effectuée ou n’est pas effectuée dans les délais</t>
  </si>
  <si>
    <t>Contrôle de l’exactitude des calculs de liquidation au vu du dispositif de suivi des avances et acomptes (article 13 du RGCP) (autocontrôle).
Contrôle de supervision a posteriori :
- soit dans le cadre du plan de CHD (Guide méthodologique du contrôle hiérarchisé des dépenses publiques dans les EPN – fiche 25) ;
- soit lors du diagnostic du processus, de la mise en place et de l’effectivité de ces mesures.</t>
  </si>
  <si>
    <t>Établissement et diffusion d’un guide de la paye. Éventuellement, établissement et diffusion d’un guide complémentaire sur les modalités de traitement des avances et acomptes.</t>
  </si>
  <si>
    <t>Traçabilité des paiements par avances et acomptes : mise en place d’un dispositif de suivi des paiements par avances et acomptes (exemple : tableau de bord ; outil de type tableur…).
Observations : Le versement d’avances et acomptes, imputé au compte 425 « Personnel – Avances et acomptes », ne fait pas l’objet d’un mandat de paiement mais d’un ordre de paiement établi soit à l’initiative de l’ordonnateur, soit à l’initiative de l’agent comptable, sur autorisation écrite de l’ordonnateur.</t>
  </si>
  <si>
    <t>Les rémunérations ont été enregistrées sur une mauvaise imputation.</t>
  </si>
  <si>
    <t>Contrôle de l’enregistrement au bon compte par rapprochement systématique entre les ordres de payer et les pièces justificatives (articles 11 et 12 RGCP) dans le cadre du plan de CHD (autocontrôle). Le cas échéant, s’assurer périodiquement du paramétrage du PGI en service dans l’établissement (autocontrôle).
Contrôle de supervision contemporain lors de la signature de la suspension de la prise en charge ou de la demande de rectification.
Contrôle de supervision a posteriori :
- soit dans le cadre du plan de CHD (Guide méthodologique du contrôle hiérarchisé des dépenses publiques dans les EPN – fiche 25) ;
- soit lors du diagnostic du processus, de la mise en place et de l’effectivité de ces mesures.</t>
  </si>
  <si>
    <t>Établissement et diffusion d’un guide de la paye.
Diffusion des nomenclatures comptables M 9</t>
  </si>
  <si>
    <t>Éventuellement, courrier de signalement de  suspension de  prise en charge.</t>
  </si>
  <si>
    <t xml:space="preserve">Les cotisations sociales ont été enregistrées sur une mauvaise imputation. </t>
  </si>
  <si>
    <t>Des avances ou acomptes sur rémunérations ont été enregistrés sur une mauvaise imputation.</t>
  </si>
  <si>
    <t>Contrôle du correct enregistrement budgétaire par rapprochement systématique entre les ordres de payer et les pièces justificatives dans le cadre du plan de CHD (autocontrôle). 
Le cas échéant, s’assurer périodiquement du paramétrage du PGI en service dans l’établissement (autocontrôle).
Contrôle de supervision contemporain lors de la signature de la suspension de la prise en charge ou de la demande de rectification.
Contrôle de supervision a posteriori :
- soit dans le cadre du plan de CHD (Guide méthodologique du contrôle hiérarchisé des dépenses publiques dans les EPN – fiche 25) ;
- soit lors du diagnostic du processus, de la
mise en place et de l’effectivité de ces
mesures.</t>
  </si>
  <si>
    <t>Établissement et diffusion d’un guide de la paye. 
Diffusion d’une nomenclature budgétaire et comptable actualisée de l’établissement.</t>
  </si>
  <si>
    <t>Carence dans l’ajustement entre la comptabilité générale, la comptabilité des engagements et les ordres de payer émis par l’ordonnateur</t>
  </si>
  <si>
    <t>Respect des préconisations du cahier des charges informatiques : l’outil informatique ne doit pas permettre les liquidations sans engagement.
Contrôle de rapprochement périodique (mensuel en principe) entre la comptabilité et les ordres de payer (généralement récapitulés par totalisation sur bordereaux) (autocontrôle).
Contrôle de supervision par visa du courrier adressé, le cas échéant, à l’ordonnateur en cas de discordance pour contrôle de sa part (états de discordance adressés à l’ordonnateur pour contrôle avec sa propre comptabilité.).
Contrôle de supervision a posteriori, lors du diagnostic du processus, de la mise en place et de l’effectivité de ces mesures.</t>
  </si>
  <si>
    <t>Absence d’archivage des documents comptables et des pièces justificatives de la rémunération.</t>
  </si>
  <si>
    <t>Contrôle de supervision, lors du diagnostic du processus, de la mise en place et de l’effectivité de ces mesures.
Observations : cf référentiel de contrôle interne organisationnel.</t>
  </si>
  <si>
    <t>Documentation et diffusion des règles définies en matière de conservation des documents comptables et des pièces justificatives. 
Les règles de conservation des documents et pièces doivent être déterminées, en distinguant :
- ce qui doit être transmis au juge des comptes ;  
- ce qui doit être archivé, de ce qui doit demeurer à disposition des services (en particulier des dossiers par agent) ;  
- parmi ce qui doit être archivé, les archives vivantes (non nécessaires au fonctionnement habituel du service mais qui doivent rester à proximité pour être probablement utilisées), des archives mortes.</t>
  </si>
  <si>
    <t xml:space="preserve">Les documents comptables et les pièces justificatives doivent être archivés par agent et dans une série chronologique continue, et accessibles sans délai. 
Les fichiers informatiques éventuellement utilisés doivent être sauvegardés. L’archivage concerne également les courriers adressés à l’ordonnateur.  
Les plans de contrôle de la dépense (plans de contrôle CHD et CAP avec leurs modifications en cours d’année) doivent être archivés à l’agence comptable ; les incidents informatiques affectant les restitutions liées au CHD doivent être tracées à l’appui du plan de contrôle. </t>
  </si>
  <si>
    <t>Non réception ou non traitement des oppositions ou mainlevées</t>
  </si>
  <si>
    <t xml:space="preserve">Les oppositions ou mainlevées ne sont pas transmises directement à l’agent comptable.  </t>
  </si>
  <si>
    <t>Seul l’agent comptable réceptionne les actes d’opposition des juridictions (saisies rémunérations…), des comptables publics (avis à tiers détenteurs…). 
Les oppositions sont transmises directement par le cessionnaire à l’agent comptable. L’ordonnateur ne doit pas en être destinataire.  
Les oppositions, cessions et mainlevées doivent être traitées le jour de leur arrivée (autocontrôle).  
Contrôle de supervision, lors du diagnostic du processus, de la mise en place et de l’effectivité de ces mesures.</t>
  </si>
  <si>
    <t xml:space="preserve">Diffusion du décret n°93-977 du 31 juillet 1993 relatif aux saisies et cessions notifiées aux comptables publics et des autres textes sur les oppositions (procédures civiles d’exécution, cessions des rémunérations…). Établissement et diffusion d’un guide de traitement des oppositions. </t>
  </si>
  <si>
    <t xml:space="preserve">Tampon avec date d’arrivée pour chaque opposition reçue.  </t>
  </si>
  <si>
    <t xml:space="preserve">Les oppositions ou mainlevées ne sont pas traitées dès réception.  </t>
  </si>
  <si>
    <t xml:space="preserve">Absence de prise en compte des particularités réglementaires de l’opposition, en raison de la variété des régimes juridiques (saisie des rémunérations, cessions de rémunérations, avis et opposition à tiers détenteur…). </t>
  </si>
  <si>
    <t>Contrôle de toutes les oppositions notifiées à l’entité :  
- contrôle de la régularité de l’opposition : bonne assignation, mentions obligatoires, caractère exécutoire, date et délai de validité,  
- contrôle des mainlevées, des renouvellements et validations en justice (autocontrôles).  
Contrôle de supervision, lors du diagnostic du processus, de la mise en place et de l’effectivité de ces mesures</t>
  </si>
  <si>
    <t xml:space="preserve">Diffusion des textes sur les oppositions (procédures civiles d’exécution, cessions de rémunérations…). 
Établissement et diffusion d’un guide de traitement des oppositions (dont liste des contrôles à effectuer lors de la réception d’une opposition et des éventuelles justifications à produire). 
Désignation du ou des agent(s) chargé(s) de la réception des oppositions dans l’organigramme fonctionnel.  </t>
  </si>
  <si>
    <t>L’opposition n’est pas assignée sur le bon comptable.</t>
  </si>
  <si>
    <t xml:space="preserve">Absence de prise en compte de l’insaisissabilité de certaines créances. </t>
  </si>
  <si>
    <t>Signature et visa de l’acte de signification de l’huissier par une personne non compétente</t>
  </si>
  <si>
    <t xml:space="preserve">Les pièces disponibles ne permettent pas de désintéresser le créancier.  </t>
  </si>
  <si>
    <t xml:space="preserve">Les oppositions ou mainlevées ne sont pas systématiquement traitées (intégration dans les outils de suivi). </t>
  </si>
  <si>
    <t>Contrôle de l’actualisation du fichier de suivi et du dossier des oppositions (autocontrôle).  Contrôle de supervision, lors du diagnostic du processus, de la mise en place et de l’effectivité de ces mesures.</t>
  </si>
  <si>
    <t xml:space="preserve">Traçabilité de la réception d’une demande d’opposition et des circuits de transmission de l’opposition.
Mise en place d’un dispositif de suivi des oppositions (renseignement de l’application informatique - fichier des Tiers notamment- ; ou tableau de bord ; ou archivage chronologique des documents…). 
À leur réception, les oppositions reçues sont à enregistrer dans l’ordre chronologique d’arrivée et classées dans un dossier individuel papier, en y faisant figurer l’ensemble des documents et pièces justifiant la créance du saisissant ou du cessionnaire.  
Les oppositions doivent être obligatoirement suivies sur un fichier indiquant : les références complètes du créancier, le montant de l’opposition, le montant restant dû, les dates de prescription, l’identification de l’opposant (avec ses coordonnées bancaires), les références à la pièce justificative, les rangs de priorité entre oppositions concurrentes pour un même créancier. </t>
  </si>
  <si>
    <t>Les tiers saisissants ne sont pas tous enregistrés, ni suivis.</t>
  </si>
  <si>
    <t>Le désintéressement du créancier est omis ou oublié.  Les oppositions déjà exécutées ne sont pas radiées.</t>
  </si>
  <si>
    <t>Opposition non prise en compte au moment du paiement</t>
  </si>
  <si>
    <t xml:space="preserve">L’opposition n’est pas prise en compte par l’agent comptable.  </t>
  </si>
  <si>
    <t>Établissement et diffusion d’un guide de traitement des oppositions, portant notamment sur les modalités de gestion et de classement des oppositions pour leur exploitation.</t>
  </si>
  <si>
    <t>Observations : le contrôle de rapprochement entre la dette de l’établissement et le  fichier des retenues  et oppositions doit être systématique. 
La mise en place d’un système d’information doit être accompagné de ce contrôle clé.</t>
  </si>
  <si>
    <t>Absence de contrôle de rapprochement entre la dette de l’établissement et le fichier des oppositions enregistrée.</t>
  </si>
  <si>
    <t>Observations : cf RCI des Processus « Compte bancaire » et « Numéraire »</t>
  </si>
  <si>
    <t>Absence de contrôle de rapprochement entre la dette de l’établissement et le fichier des retenues et oppositions.</t>
  </si>
  <si>
    <t>Contrôle de la liquidation du montant à verser (autocontrôle). Le cas échéant, s’assurer du paramétrage du PGI en service dans l’établissement.
Contrôle de supervision, lors du diagnostic du processus, de la mise en place et de l’effectivité de ces mesures.</t>
  </si>
  <si>
    <t>Éventuellement, établissement d’un échéancier par opposition</t>
  </si>
  <si>
    <t>Absence de prise en compte des textes fixant les proportions dans lesquelles les rémunérations sont saisissables ou cessibles.</t>
  </si>
  <si>
    <t xml:space="preserve">L’agent comptable prend en charge l’ordre de payer sur la base d’un document erroné ou faux.  </t>
  </si>
  <si>
    <t>Contrôle de la présence, de la
qualité et de la cohérence des pièces justificatives (article 13 RGCP) dans le cadre du plan CHD (autocontrôle).
Contrôle de supervision par visa du courrier
adressé, le cas échéant, à l’ordonnateur en cas de suspension du paiement.
Contrôle de supervision a posteriori : 
- soit dans le cadre du plan de CHD (Guide méthodologique du contrôle hiérarchisé des dépenses publiques dans les EPN – fiche 17) ;  
- soit lors du diagnostic du processus, de la mise en place et de l’effectivité de ces mesures.</t>
  </si>
  <si>
    <t>Diffusion de la réglementation. Éventuellement, établissement et diffusion d’une nomenclature des pièces justificatives des dépenses et d’un guide sur les textes réglementaires actualisés relatifs à la nature de dépense considérée.</t>
  </si>
  <si>
    <t>Archivage des courriers de suspension
à l’ordonnateur.</t>
  </si>
  <si>
    <t>Les pièces justificatives sont manquantes ou incomplètes (ordre de mission, état de frais).</t>
  </si>
  <si>
    <t>Le montant mandaté est en discordance avec le montant fixé par les pièces justificatives.</t>
  </si>
  <si>
    <t>Contrôle de l’exactitude des calculs de liquidation (article 13 RGCP) dans le cadre du plan CHD (autocontrôle).
Contrôle de supervision par visa du courrier adressé, le cas échéant, à l’ordonnateur en cas de suspension du paiement.
Contrôle de supervision a posteriori :
- soit dans le cadre du plan de CHD (Guide méthodologique du contrôle hiérarchisé des dépenses publiques dans les EPN – fiche 17) ;
- soit lors du diagnostic du processus, de la mise en place et de l’effectivité de ces mesures.</t>
  </si>
  <si>
    <t>Archivage des courriers de suspension à l’ordonnateur.</t>
  </si>
  <si>
    <t>L’avance octroyée est supérieure au montant autorisé.</t>
  </si>
  <si>
    <t>Absence de service fait.</t>
  </si>
  <si>
    <t>Contrôle de la justification du service fait et de l’absence de prescription de la dette (article 13 RGCP) dans le cadre du plan CHD (autocontrôle).
Contrôle de supervision par visa du courrier adressé, le cas échéant, à l’ordonnateur en cas de suspension du paiement.
Contrôle de supervision a posteriori : 
- soit dans le cadre du plan de CHD (Guide méthodologique du contrôle hiérarchisé des dépenses publiques dans les EPN – fiche 17) ;  
 - soit lors du diagnostic du processus, de la mise en place et de l’effectivité de ces mesures.</t>
  </si>
  <si>
    <t>La dette sur l’organisme est prescrite.</t>
  </si>
  <si>
    <t>le donneur d’ordre n’est pas juridiquement compétent</t>
  </si>
  <si>
    <t>L’agent comptable prend en charge un mandat émis par un ordonnateur non habilité.</t>
  </si>
  <si>
    <t>Contrôle de l’habilitation des signataires au vu des délégations de signature (article 12 RGCP) dans le cadre du plan CHD (autocontrôle).
Contrôle de supervision par visa du courrier adressé, le cas échéant, à l’ordonnateur en cas de suspension du paiement.
Contrôle de supervision a posteriori :
- soit dans le cadre du plan de CHD (Guide méthodologique du contrôle hiérarchisé des dépenses publiques dans les EPN – fiche 17) ;
- soit lors du diagnostic du processus, de la mise en place et de l’effectivité de ces mesures.</t>
  </si>
  <si>
    <t>Conservation des actes de nomination et des délégations de signature (mis à jour, accessibles à tous, connus des agents).</t>
  </si>
  <si>
    <t xml:space="preserve">	Contrôle de l’intervention du visa et du respect des seuils de contrôle par l’autorité chargée du contrôle financier dans le cadre du plan CHD (autocontrôle).
	Contrôle de supervision a posteriori :
 	- soit dans le cadre du plan de CHD (Guide méthodologique du contrôle hiérarchisé des dépenses publiques dans les EPN – fiche 17) ; 
- soit lors du diagnostic du processus, de la mise en place et de l’effectivité de ces mesures.</t>
  </si>
  <si>
    <t xml:space="preserve">Non respect des normes posées en matière de contrôle hiérarchisé de la dépense.  </t>
  </si>
  <si>
    <t>Exploitation des requêtes préconisées par le cahier des charges informatiques du CHD (analyse des taux d’anomalie) dans le cadre des restitutions à l’ordonnateur en distinguant taux d’erreur et taux d’erreurs patrimoniales significatives. 
Si nécessaire, actualisation du plan de contrôle voire mise en place d’un contrôle exhaustif.  
Contrôle de supervision a posteriori dans le cadre du plan de CHD (Guide méthodologique du contrôle hiérarchisé des dépenses publiques dans les EPN – fiche 17).  Validation de l’établissement et des modifications du plan de contrôle par la DGFiP.</t>
  </si>
  <si>
    <t xml:space="preserve">Diffusion du guide méthodologique du contrôle hiérarchisé de la dépense dans les EPN – sensibilisation à la méthodologie. 
Plan de contrôle hiérarchisé de la dépense. Le cas échéant, sensibilisation / formation des acteurs aux enjeux et modalités du CHD et du CAP. </t>
  </si>
  <si>
    <t>Traçabilité des contrôles et de leurs résultats.  
le plan de contrôle doit être actualisé annuellement, en  fonction des risques (adaptation du taux de sondage au TEPS) – le cas échéant, revenir à un  contrôle exhaustif dès lors que les risques sont trop élevés (TEPS supérieur à 2% des dépenses contrôlées).  Les modalités sont similaires pour le contrôle allégé en partenariat (CAP).  Les plans de contrôle doivent être archivés à l’agence comptable ; les modifications de  plan de  contrôle en cours d’année doivent être tracées à l’appui du plan de contrôle, les incidents informatiques affectant les restitutions liées au CHD doivent être tracées à l’appui du plan de contrôle.</t>
  </si>
  <si>
    <t xml:space="preserve">Les modalités de contrôle fixées dans le plan de contrôle ne sont pas respectées.  </t>
  </si>
  <si>
    <t>Absence de suivi de la pertinence du plan de contrôle.  Aucun plan de contrôle hiérarchisé n’a été établi ni validé.</t>
  </si>
  <si>
    <t>Diffusion du guide méthodologique du contrôle hiérarchisé de la dépense dans les EPN, de l’index des codes erreurs. Sensibilisation à la méthodologie du CHD, à l’utilisation de l’index des codes erreurs prévu dans le cahier des charges informatiques du CHD, et de la feuille de contrôle.</t>
  </si>
  <si>
    <t>Traçabilité des contrôles et de leurs résultats.
Les incidents informatiques affectant les restitutions liées au CHD doivent être tracées à l’appui du plan de contrôle.</t>
  </si>
  <si>
    <t>Les transactions (profils) informatiques doivent être réservées à des opérationnels strictement désignés, en respectant la séparation des tâches.
Contrôle de supervision a posteriori :
- soit dans le cadre du plan de CHD (Guide méthodologique du contrôle hiérarchisé des dépenses publiques dans les EPN – fiche 17) ;
- soit lors du diagnostic du processus, de la mise en place et de l’effectivité de ces mesures.</t>
  </si>
  <si>
    <t>Absence de suivi des paiements par avances ne permettant pas de s’assurer du respect : 
- du montant de l’état de frais ;
- des clauses de la décision génératrice de droits.</t>
  </si>
  <si>
    <t>Traçabilité des paiements par avances : mise en place d’un dispositif de suivi des paiements par avances (exemple : tableau de bord ; outil de type tableur…).</t>
  </si>
  <si>
    <t>Le mandat ne fait pas référence aux avances versées.</t>
  </si>
  <si>
    <t>Contrôle de l’enregistrement au bon compte par rapprochement systématique entre les ordres de payer et les pièces justificatives (articles 11 et 12 RGCP) dans le cadre du plan CHD (autocontrôle).  
Le cas échéant, s’assurer du paramétrage du PGI en service dans l’établissement (autocontrôle).  
Contrôle de supervision a posteriori :  
- soit dans le cadre du plan de CHD (Guide méthodologique du contrôle hiérarchisé des dépenses publiques dans les EPN – fiche 17) ;  
- soit lors du diagnostic du processus, de la mise en place et de l’effectivité de ces mesures.</t>
  </si>
  <si>
    <t>Contrôle du correct enregistrement budgétaire par rapprochement systématique entre les ordres de payer et les pièces justificatives dans le cadre du plan CHD (autocontrôle). 
Le cas échéant, s’assurer périodiquement du paramétrage du PGI en service dans l’établissement (autocontrôle).
Contrôle de supervision a posteriori :
- soit dans le cadre du plan de CHD (Guide méthodologique du contrôle hiérarchisé des dépenses publiques dans les EPN – fiche 17) ;
- soit lors du diagnostic du processus, de la mise en place et de l’effectivité de ces mesures.</t>
  </si>
  <si>
    <t>Respect des préconisations du cahier des charges informatiques : l’outil informatique ne doit pas permettre les liquidations sans engagement.  
Contrôle de rapprochement périodique (mensuel en principe) entre la comptabilité et les ordres de payer (généralement récapitulés par totalisation sur bordereaux) (autocontrôle).  
Contrôle de supervision par visa du courrier adressé, le cas échéant, à l’ordonnateur en cas de discordance pour contrôle de sa part (états de discordance adressés à l’ordonnateur pour contrôle avec sa propre comptabilité.).  
Contrôle de supervision, lors du diagnostic du processus, de la mise en place et de l’effectivité de ces mesures.</t>
  </si>
  <si>
    <t>Absence de suivi des paiements</t>
  </si>
  <si>
    <t>Double paiement.</t>
  </si>
  <si>
    <t>Contrôle périodique du traitement des paiements (autocontrôle).  
Contrôle de supervision, lors du diagnostic du processus, de la mise en place et de l’effectivité de ces mesures.</t>
  </si>
  <si>
    <t xml:space="preserve">Suivi des paiements dans un tableau de bord précisant les numéros de mandats, les noms, le cumul des kilomètres par personne, la date de la mission / du déplacement, le mode règlement, le numéro de créance et le montant.  </t>
  </si>
  <si>
    <t>Documents et pièces sur les frais de déplacement non archivés ou incorrectement archivés</t>
  </si>
  <si>
    <t xml:space="preserve">Les documents comptables et pièces justificatives sont incorrectement archivés, ou ne sont pas conservés, ou demeurent inaccessibles.  </t>
  </si>
  <si>
    <t>Eventuellement, contrôle de supervision, lors du diagnostic, de la mise en place et de l’effectivité de ces mesures.
cf référentiel de contrôle interne organisationnel - Archivage.  
Les pièces justificatives du visa sont transmises au juge des comptes. 
Le classement des mandats et des pièces justificatives doit être organisé avec rigueur pour tenir compte notamment, des contraintes d’envoi au juge des comptes.  Ces normes s’appliquent également en cas de dématérialisation.</t>
  </si>
  <si>
    <t xml:space="preserve">Documentation et diffusion des règles définies en matière de conservation des documents comptables et des pièces justificatives afférents aux engagements (états de frais, ordres de mission...). 
Les règles de conservation des documents et pièces doivent être déterminées, en distinguant : 
- ce qui doit être transmis à l’acteur en aval du processus ;  
- ce qui doit être archivé, de ce qui doit demeurer à disposition des services ;  
- parmi ce qui doit être archivé, les archives vivantes (non nécessaires au fonctionnement habituel du service mais qui doivent rester à proximité pour être probablement utilisées), des archives mortes. </t>
  </si>
  <si>
    <t xml:space="preserve">Les documents comptables et pièces justificatives non transmis au juge des comptes doivent être archivés, classés chronologiquement et par type de déplacement et nature de frais, et accessibles sans délai. 
Les fichiers informatiques éventuellement utilisés doivent être sauvegardés. L’archivage concerne également les courriers adressés à l’ordonnateur.  
Les plans de contrôle de la dépense doivent être archivés à l’agence comptable ; les modifications de plan de contrôle en cours d’année doivent être tracées à l’appui du plan de contrôle. </t>
  </si>
  <si>
    <t>Absence de traçabilité. Carence dans la piste d’audit.</t>
  </si>
  <si>
    <t>Carence dans la piste d’audit</t>
  </si>
  <si>
    <t>Organisationnel</t>
  </si>
  <si>
    <t>Provisions &amp; dépréciations</t>
  </si>
  <si>
    <t>Régies</t>
  </si>
  <si>
    <t>Compte bancaire</t>
  </si>
  <si>
    <t>Contrôle de la présence et de la qualité des pièces justificatives (autocontrôle) : délibérations, acte de transfert de propriété…
En cas de discordance, une relance doit être effectuée. Contrôle de supervision contemporain lors du visa du courrier de relance.
Contrôle de supervision, lors du diagnostic du processus, de la mise en place et de l’effectivité de ces mesures.</t>
  </si>
  <si>
    <t>Mise en place d’une politique organisée et formalisée quant au suivi des entrées de biens : suivi des opérations concerté avec les services de l’ordonnateur, notamment le service chargé du parc immobilier.
Contrôle de l’ensemble (périodique, au moins en fin d’exercice) des éléments transmis par l’ordonnateur (sur les amortissements et les dépréciations, sur l’acceptation des dons et legs, courriers de France Domaine, conventions de mise à disposition…) aux fins de détection de biens acquis à titre gratuit ou mis à disposition, non comptabilisés (autocontrôle).
En cas de discordance, une relance doit être effectuée. Contrôle de supervision contemporain lors du visa du courrier de relance.
Contrôle de supervision, lors du diagnostic du processus, de la mise en place et de l’effectivité de ces mesures.</t>
  </si>
  <si>
    <t>Enregistrements comptables erronés</t>
  </si>
  <si>
    <t>Contrôle de l’imputation à chaque enregistrement en comptabilité générale (autocontrôle).
Contrôle des cas où l’immobilisation doit être enregistré par composants (autocontrôle).
Contrôle de supervision a posteriori recommandé (à programmer dans le plan de contrôle interne). 
Contrôle de supervision, lors du diagnostic du processus, de la mise en place et de l’effectivité de ces mesures.</t>
  </si>
  <si>
    <t>Discordance entre comptabilités générale et auxiliaire</t>
  </si>
  <si>
    <t>La comptabilité générale ne correspond pas à la comptabilité auxiliaire.</t>
  </si>
  <si>
    <t>contrôle d’ajustement, à chaque enregistrement, entre l’état de l’actif et la comptabilité générale (autocontrôle) au vu de l’information transmise par le service chargé du suivi du parc immobilier.
Contrôle de supervision a posteriori recommandé (à programmer dans le plan de contrôle interne). 
Contrôle de supervision, lors du diagnostic du processus, de la mise en place et de l’effectivité de ces mesures.</t>
  </si>
  <si>
    <t>Documentation : établissement et diffusion de la description des modalités d’ajustement entre la comptabilité générale et la comptabilité auxiliaire des immobilisations (fichier des immobilisations, état de l’actif).</t>
  </si>
  <si>
    <t>Carence dans l’ajustement entre la comptabilité auxiliaire des immobilisations (fichier des immobilisation, état de l’actif) et la comptabilité générale.</t>
  </si>
  <si>
    <t>Contrôle des immobilisations en cours</t>
  </si>
  <si>
    <t>Absence d’enregistrement définitif des immobilisations</t>
  </si>
  <si>
    <t>Carence dans l’actualisation du fichier des immobilisations et de l’état de l’actif.</t>
  </si>
  <si>
    <t>Analyse des comptes d’immobilisations en cours (périodique, au minimum en fin d’exercice) pour déterminer dans quels cas des anomalies peuvent être supposées (autocontrôle) : absence de mouvements des comptes d’en-cours…
Revue analytique en fin d’exercice de la variation totale du montant, par comptes, entre l’exercice courant et les exercices précédents (autocontrôle).
En cas d’anomalies, de méconnaissance de la fin des travaux par l’agent comptable, ou en cas d’absence de régularisation des montants au compte 23 manifestement hors délai, saisine de l’ordonnateur pour obtenir les informations nécessaires à l’apurement des comptes d’immobilisations en cours. Contrôle de supervision contemporain lors du visa du courrier de saisine.
Contrôle de supervision, lors du diagnostic du processus, de la mise en place effective de ces mesures.</t>
  </si>
  <si>
    <t>Archivage des ordres de l’ordonnateur, prescrivant l’intégration de l’immobilisation.
Copie des courriers à l’ordonnateur pour obtenir les informations nécessaires à l’apurement  des comptes d’immobilisations en cours</t>
  </si>
  <si>
    <t>Absence d’apurement régulier du compte d’immobilisation en cours (C/2313).</t>
  </si>
  <si>
    <t>Contrôle du fichier des immobilisations et de l’état de l’actif</t>
  </si>
  <si>
    <t>Enregistrement tardif des opérations relatives aux mouvements de patrimoine</t>
  </si>
  <si>
    <t>Établissement et diffusion d’un calendrier des opérations, si possible établi en lien avec l’ordonnateur.
Contrôle de supervision, lors du diagnostic du processus, de la mise en place et de l’effectivité de ces mesures.</t>
  </si>
  <si>
    <t>Dans la mesure du possible, établissement et diffusion, en lien avec l’ordonnateur des modalités (acteurs, délais, documents) de transmission des informations comptables d’inventaire des biens immobiliers.
Organigramme fonctionnel précisant les acteurs de l’inventaire.</t>
  </si>
  <si>
    <t>Fichier des immobilisations et état de l’actif ne recensant pas l’ensemble du parc immobilier</t>
  </si>
  <si>
    <t>Carence dans la concertation avec l’ordonnateur.</t>
  </si>
  <si>
    <t>Mise en place d’une politique organisée et formalisée quant à l’actif des établissements publics : organisation des travaux avec les données de l’ordonnateur, suivi d’opérations comptables particulières (apports, régularisation des immobilisations en cours, cession d’immobilisation...).
Concertation régulière avec les services de l’ordonnateur, notamment le service chargé du suivi du parc immobilier pour contrôle d’ajustement de l’actif.
Contrôle de supervision, lors du diagnostic du processus, de la mise en place effective de ces mesures.</t>
  </si>
  <si>
    <t>Dans la mesure du possible, établissement et diffusion, en lien avec l’ordonnateur des modalités (acteurs, délais, documents) de transmission des documents d’inventaire des biens immobiliers.</t>
  </si>
  <si>
    <t>Discordances entre le fichier des immobilisations, l’état de l’actif, la comptabilité générale et le registre d’inventaire</t>
  </si>
  <si>
    <t>Absence d’ajustement entre le fichier des immobilisations, l’état de l’actif et la comptabilité générale.</t>
  </si>
  <si>
    <t>Contrôle d’ajustement (périodique, au minimum en fin d’exercice) entre le fichier des immobilisations / l’état de l’actif et le registre d’inventaire tenu par l’ordonnateur (service chargé du suivi du parc mmobilier). 
Contrôle d’ajustement (périodique, au minimum en fin d’exercice) entre le fichier des immobilisations / l’état de l’actif et la comptabilité générale (autocontrôle).
En cas de discordances avec le registre d’inventaire, saisine de l’ordonnateur pour ajustement. Contrôle de supervision contemporain lors du visa de courrier de saisine de l’ordonnateur.
Contrôle de supervision, lors du diagnostic du processus, de la mise en place effective de ces mesures.</t>
  </si>
  <si>
    <t>Établissement et diffusion de la description des modalités d’ajustement entre la comptabilité générale et la comptabilité auxiliaire des immobilisations (état de l’actif – fichier des immobilisations).</t>
  </si>
  <si>
    <t>Archivage des copies de courriers de saisine de l’ordonnateur.</t>
  </si>
  <si>
    <t xml:space="preserve">Absence d’ajustement entre le fichier des immobilisations / l’état de l’actif et le registre d’inventaire de l’ordonnateur. </t>
  </si>
  <si>
    <t>Carence dans la tenue du fichier des immobilisations et de l’état de l’actif</t>
  </si>
  <si>
    <t>Carence dans l’identification des biens inventoriés dans le fichier des immobilisations et l’état de l’actif (insuffisance au niveau de la désignation des biens et du suivi de leur évaluation).</t>
  </si>
  <si>
    <t>Contrôle (périodique, au minimum en fin d’exercice) de la qualité du contenu de l’état de l’actif (autocontrôle).
En cas d’anomalies et d’impossibilité de rectifications au sein du poste, saisine de l’ordonnateur pour compléments d’information. Contrôle de supervision contemporain lors du visa de courrier de saisine de l’ordonnateur.
Contrôle de supervision, lors du diagnostic du processus, de la mise en place effective de ces mesures.</t>
  </si>
  <si>
    <t>Établissement d’un état de l’actif (fichier des immobilisations) avec détails et libellés explicites par biens (doivent être nettement identifiées, pour chaque bien immobilier, les valeurs d’entrées et les coûts des éventuels travaux ultérieurs réalisés sur ces biens ainsi que les modalités de leur financement : la valeur brute lors de l’entrée au patrimoine, la contrepartie lorsque le bien n’est pas autofinancé c’est-à-dire dotation, don ou legs, subvention d’investissement…, la valeur nette comptable, les amortissements, les pertes de valeur, le montant des travaux ultérieurs immobilisés pour le bien, les financements extérieurs reçus pour le bien, la valeur nette comptable des travaux). 
Archivage des copies de courriers de saisine de l’ordonnateur.</t>
  </si>
  <si>
    <t>Contrôle de la valorisation des biens inventoriés</t>
  </si>
  <si>
    <t>Carence dans le suivi de la comptabilisation des amortissements et des dépréciations</t>
  </si>
  <si>
    <t>Absence d’amortissement.</t>
  </si>
  <si>
    <t>Revue analytique en fin d’exercice de la variation totale du montant, par comptes, entre l’exercice courant et les exercices précédents (autocontrôle).
Analyse des comptes de dotations aux amortissements en fin d’exercice pour déterminer dans quels cas des anomalies peuvent être supposées (autocontrôle) : cas des nouveaux biens comptabilisés en cours d’exercice, absence de mouvements des comptes de dotations…
En cas d’anomalies, saisine de l’ordonnateur pour compléments d’information. 
Contrôle de supervision contemporain lors du visa de courrier de saisine de l’ordonnateur. 
Contrôle de supervision, lors du diagnostic du processus, de la mise en place effective de ces mesures.</t>
  </si>
  <si>
    <t>Documentation et diffusion des procédures d’inventaire (acteurs, délais, modalités).</t>
  </si>
  <si>
    <t>Montant de l’amortissement pratiqué erroné.</t>
  </si>
  <si>
    <t>Absence de mandat ou mandat erroné.</t>
  </si>
  <si>
    <t>carence dans les documents appuyant la valorisation des biens inventoriés</t>
  </si>
  <si>
    <t>Aucun document comptable (application des modalités de calcul, tableaux d’amortissements et de biens inventoriés dépréciées...) ne vient en appui des ordres de dépenses émis pour la constatation des amortissements ou dépréciations.</t>
  </si>
  <si>
    <t>Contrôle de la présence et de la qualité des documents de chaque bien inventorié valorisé (autocontrôle).
Contrôle de supervision, lors du diagnostic du processus, de la mise en place effective de ces mesures.</t>
  </si>
  <si>
    <t>Élaboration et diffusion d’une liste de documents comptables par type de biens inventoriés valorisés (tableaux d’amortissements...).</t>
  </si>
  <si>
    <t>Enregistrement comptable de la valorisation des biens inventoriés</t>
  </si>
  <si>
    <t>Déséquilibre des écritures d’amortissement entre la classe 2 et la classe 6.</t>
  </si>
  <si>
    <t>Contrôle de l’égalité entre comptes (autocontrôle).
Contrôle de supervision, lors du diagnostic du processus, de la mise en place effective de ces mesures.</t>
  </si>
  <si>
    <t>Archivage des documents comptables</t>
  </si>
  <si>
    <t>Documents comptables classés ou archivés de manière impropre</t>
  </si>
  <si>
    <t>Absence d’archivage des documents afférents aux bien inventoriés, reçus, sortis.</t>
  </si>
  <si>
    <t>Contrôle de supervision, lors du diagnostic du processus, de la mise en place et de l’effectivité de ces mesures.</t>
  </si>
  <si>
    <t>Documentation et diffusion des règles définies en matière de conservation des documents comptables et des pièces justificatives afférents aux réceptions. Les règles de conservation des documents et pièces doivent être déterminées, en distinguant :
- ce qui doit être transmis à l’acteur en aval du processus.
- ce qui doit être archivé, de ce qui doit demeurer à disposition des services.
- parmi ce qui doit être archivé, les archives vivantes (non nécessaires au fonctionnement habituel du service mais qui doivent rester à proximité pour être probablement utilisées), des archives mortes.</t>
  </si>
  <si>
    <t>Les documents comptables et pièces justificatives doivent être archivés dans une série chronologique continue, et accessibles sans délai (dossier de lôture).
Les pièces majeures (actes juridiques, délibérations, etc.) concernant les immobilisations sont conservées dans des dossiers par catégorie
d’immobilisations (immeubles, parc automobile, valeurs financières, biens affectés, etc.). Ces dossiers sont classés par numéro de compte. Les pièces concernant les données communes (délibérations fixant les durées d’amortissement, bordereaux de transmission de l’ordonnateur, bordereaux de titres et de mandats relatifs aux amortissements et dépréciations, etc.) sont classées dans un dossier distinct. 
Les subventions en nature constituées par des biens amortissables (C/131) doivent faire l’objet d’un suivi particulier afin de s’assurer de leur reprise en section de fonctionnement, puis de leur apurement.
Ces règles s’appliquent également, en cas de sortie de l’actif, au document établi par l’ordonnateur qui doit indiquer la désignation du bien sorti, son
numéro d’inventaire, la date et la valeur d’acquisition, s’il est amortissable ou non et dans l’affirmative montant des amortissements pratiqués
ainsi que l’état des subventions afférentes, compte par nature concerné.
Une copie du dossier sur les justifications des rectifications apportées aux comptes de biens immobiliers doit archivée.</t>
  </si>
  <si>
    <t>Pièces manquantes, ne permettant pas d’appuyer les opérations.</t>
  </si>
  <si>
    <t>Sortie des biens immobiliers</t>
  </si>
  <si>
    <t>Contrôle de la sortie du bien immobilier</t>
  </si>
  <si>
    <t>La sortie des biens n’est pas comptabilisée</t>
  </si>
  <si>
    <t>Absence d’enregistrement de la sortie de biens par cession.</t>
  </si>
  <si>
    <t>Mise en place d’une politique organisée et formalisée quant au suivi des sorties : suivi des opérations de cession concerté avec les services de l’ordonnateur, notamment le service financier.
Contrôle de l’ensemble (périodique, au moins en fin d’exercice) des éléments transmis par l’ordonnateur (décisions concernant les amortissements et les dépréciations, délibérations sur les apports à des structures rattachées,
courriers de France Domaine…) aux fins de détection de biens sortis non comptabilisés (autocontrôle).
En cas de discordance, une relance doit être effectuée. Contrôle de supervision contemporain lors du visa du courrier de relance.
Contrôle de supervision, lors du diagnostic du processus, de la mise en place et de l’effectivité de ces mesures.,</t>
  </si>
  <si>
    <t>Dans la mesure du possible, établissement et diffusion, en lien avec l’ordonnateur des modalités (acteurs, délais, documents) de transmission des documents de sortie des biens immobiliers.</t>
  </si>
  <si>
    <t>Absence d’enregistrement d’un apport à une autre structure.</t>
  </si>
  <si>
    <t>Absence d’enregistrement de la sortie d’une immobilisation sinistrée ou réformée.</t>
  </si>
  <si>
    <t>Absence d’acte juridique justifiant les écritures de sortie des biens du parc immobilier : acte de vente pour les cessions, délibération de l’organe délibérant pour les apports…</t>
  </si>
  <si>
    <t>contrôle de la présence et de la qualité des pièces justificatives à chaque sortie (autocontrôle).
Contrôle de supervision, lors du diagnostic du processus, de la mise en place et de l’effectivité de ces mesures.</t>
  </si>
  <si>
    <t>Élaboration et diffusion d’une liste des pièces justificatives des sorties de biens immobiliers (contrat, délibérations...).</t>
  </si>
  <si>
    <t>Absence de document prescrivant la comptabilisation du sinistre ou de la réforme de l’immobilisation.</t>
  </si>
  <si>
    <t>Enregistrement comptable de la sortie du bien immobilier</t>
  </si>
  <si>
    <t>Erreur dans l’enregistrement d’une sortie de bien immobilier</t>
  </si>
  <si>
    <t>Enregistrement comptable de la sortie de biens incomplet ou erroné : absence de sortie de l’actif par apurement des amortissements et constatation de la valeur nette comptable, absence de constatation d’une plus ou moins value.</t>
  </si>
  <si>
    <t>Contrôle du respect de l’égalité entre débits et crédits (autocontrôle).
Contrôle de l’opération de constatation de la valeur nette comptable (autocontrôle).
Contrôle de l’existence d’opérations de sortie de biens de l’actif dès lors qu’un produit de cession a été enregistré (autocontrôle).
En cas d’anomalie, une relance doit être effectuée. Contrôle de supervision contemporain lors du visa du courrier de relance.
Contrôle de supervision, lors du diagnostic du processus, de la mise en place et de l’effectivité de ces mesures.</t>
  </si>
  <si>
    <t>Diffusion et sensibilisation à la réglementation.
Éventuellement, établissement et diffusion des modalités de comptabilisation.</t>
  </si>
  <si>
    <t>Mandats/titres de recettes erronés.</t>
  </si>
  <si>
    <t>Erreur dans l’enregistrement de la sortie d’une immobilisation sinistrée ou réformée</t>
  </si>
  <si>
    <t>Enregistrement comptable incomplet ou erroné de sortie de l’actif d’une immobilisation sinistrée ou réformée.</t>
  </si>
  <si>
    <t>Contrôle à chaque sortie de la correcte imputation comptable au vu du document établi par l’ordonnateur (autocontrôle), en fonction des cas de :
- sinistre ;
- mise à la réforme.
En cas d’anomalie, une relance doit être effectuée.
Contrôle de supervision contemporain lors du visa du courrier de relance.
Contrôle de supervision, lors du diagnostic du processus, de la mise en place et de l’effectivité de ces mesures.</t>
  </si>
  <si>
    <t>Diffusion et sensibilisation à la réglementation.</t>
  </si>
  <si>
    <t>Contrôle d’ajustement, à chaque enregistrement, entre le fichier des immobilisations / l’état de l’actif et la comptabilité générale (autocontrôle) au vu de l’information transmise par le service chargé du suivi du parc immobilier.
Contrôle de supervision a posteriori recommandé (à programmer dans le plan de contrôle interne). 
Contrôle de supervision, lors du diagnostic du processus, de la mise en place et de l’effectivité de ces mesures.</t>
  </si>
  <si>
    <t>Établissement et diffusion de la description des modalités d’ajustement entre la comptabilité générale et la comptabilité auxiliaire des immobilisations (fichier des immobilisations / état de l’actif).</t>
  </si>
  <si>
    <t>Carence dans l’ajustement entre la comptabilité auxiliaire des immobilisations (fichier des immobilisations / état de l’actif) et la comptabilité générale.</t>
  </si>
  <si>
    <t>Erreur dans le montant à comptabiliser</t>
  </si>
  <si>
    <t>Les valeurs prises en compte sont incorrectes (erreurs concernant la valeur nette comptable du bien, le montant des amortissements pratiqués, des plus et moins values, des subventions et emprunts afférents au bien immobilier…).</t>
  </si>
  <si>
    <t>Contrôle de la valeur de la sortie du bien immobilier à comptabiliser (autocontrôle).
Contrôle de supervision, lors du diagnostic du processus, de la mise en place et de l’effectivité de ces mesures.</t>
  </si>
  <si>
    <t>Diffusion et sensibilisation à la réglementation.
Éventuellement, établissement et diffusion des modalités de calcul des opérations.</t>
  </si>
  <si>
    <t>Tenue du compte bancaire</t>
  </si>
  <si>
    <t>Gestion quotidienne du compte bancaire</t>
  </si>
  <si>
    <t>Carence dans le rapprochement bancaire quotidien</t>
  </si>
  <si>
    <t>Les relevés de comptes ne sont ni traités, ni contrôlés.
Les montants en masse et en solde sur le dernier relevé de compte ne sont pas rapprochés avec les montants portés en comptabilité générale.
Discordances entre le compte de disponibilités et le montant reconnu par le teneur de compte.</t>
  </si>
  <si>
    <t>Le dernier relevé de compte reçu doit être contrôlé (rapprochement bancaire quotidien avec la comptabilité générale en masses et en solde) et comptabilisé quotidiennement (autocontrôle).
Éventuellement, contrôle de supervision a posteriori sur le rapprochement quotidien du compte bancaire, en particulier sur les écritures faisant jouer le compte de disponibilités et un compte d’imputation provisoire, à programmer dans le plan de contrôle interne.
Contrôle de supervision a posteriori, lors du diagnostic du processus, de la mise en place et de l’effectivité de ces mesures.</t>
  </si>
  <si>
    <t>Désignation des acteurs chargés de la tenue quotidienne du compte bancaire sur l’organigramme fonctionnel.</t>
  </si>
  <si>
    <t>Discordances persistantes entre le compte de disponibilités et les relevés de compte</t>
  </si>
  <si>
    <t>Les discordances constatées ne sont pas régularisées ou sont régularisées avec retard.</t>
  </si>
  <si>
    <t>Analyse de l’origine des discordances relevées (autocontrôle).
Correction rapide des discordances relevées (autocontrôle).
Contrôle de supervision a posteriori, lors du diagnostic du processus, de la mise en place et de l’effectivité de ces mesures.</t>
  </si>
  <si>
    <t>Carence dans la périodicité de traitement des relevés de comptes</t>
  </si>
  <si>
    <t>Absence de comptabilisation dans les délais des opérations affectant le compte de dépôt de fonds.
Les opérations provenant de la DGFiP (prélèvements et virements retracés sur le relevé de comptes…), des débiteurs (réception des moyens de paiement) et des créanciers (décaissements, exécution de virements…) ne sont pas prises en compte au jour de leur réception : le relevé de compte n’est pas traité à sa réception.
Les services de l’agent comptable ne se connectent pas quotidiennement à DFT Net.</t>
  </si>
  <si>
    <t>Modalités de connexion et d’exploitation de DFT Net (cf. Documentation fournie par le teneur de compte sur le fonctionnement de DFT Net).</t>
  </si>
  <si>
    <t>Archivage lacunaire des documents et pièces bancaires</t>
  </si>
  <si>
    <t>Carence dans l’archivage des relevés de compte.
Les délais de conservation des relevés de compte et des pièces correspondantes ne sont pas respectés.</t>
  </si>
  <si>
    <t>Contrôle de supervision a posteriori, lors du diagnostic du processus, de la mise en place et de l’effectivité de ces mesures.</t>
  </si>
  <si>
    <t>Documentation et diffusion des règles définies en matière de conservation des documents comptables et des pièces justificatives. Les règles de
conservation des documents et pièces doivent être déterminées, en distinguant :
- ce qui doit être transmis au juge des comptes ;
- ce qui doit être archivé, de ce qui doit demeurer à disposition des services (en particulier pour les marchés à exécution successive) ;
- parmi ce qui doit être archivé, les archives vivantes (non nécessaires au fonctionnement habituel du service mais qui doivent rester à proximité pour être probablement  utilisées), des archives mortes.</t>
  </si>
  <si>
    <t>Encaissement par compte bancaire</t>
  </si>
  <si>
    <t>Contrôle de l’encaissement des chèques et autres effets bancaires.</t>
  </si>
  <si>
    <t>Irrégularité du chèque</t>
  </si>
  <si>
    <t>Le chèque ne comporte pas l’ensemble des mentions obligatoires prévues par le code monétaire et financier (articles L 131-2 et suivants).</t>
  </si>
  <si>
    <t>Contrôle de la validité du chèque (autocontrôle), voire de l’identité du tireur.
Analyse des rejets faits par la banque portant sur l’irrégularité formelle du chèque (autocontrôle).
Contrôle de supervision a posteriori, lors du diagnostic du processus, de la mise en place et de l’effectivité de ces mesures.</t>
  </si>
  <si>
    <t>Diffusion des règles sur l’encaissement des chèques.
Éventuellement, établissement et diffusion d’une fiche de contrôle synthétisant les éléments à contrôler sur un chèque et les cas de contrôle de l’identité du tireur.
Désignation des acteurs dans l’organigramme fonctionnel.</t>
  </si>
  <si>
    <t>Enregistrement direct des effets bancaires au compte 515 « Trésor » au vu du relevé de compte, sans enregistrement préalable à la subdivision concernée du compte 511 « Valeurs à l’encaissement ».</t>
  </si>
  <si>
    <t>Enregistrement comptable au compte des valeurs à l’encaissement (autocontrôle).
Éventuellement, contrôle de supervision consistant dans le rapprochement entre le relevé de compte, le compte 515 et les subdivisions du compte 511, à programmer dans le plan de contrôle interne (ce contrôle serait à lier avec un contrôle des délais de régularisation des opérations et de justifications des opérations en instance).
Contrôle de supervision a posteriori, lors du diagnostic du processus, de la mise en place et de l’effectivité de ces mesures.</t>
  </si>
  <si>
    <t>Comptabilisation erratique des chèques reçus à l’encaissement</t>
  </si>
  <si>
    <t>Absence de traçabilité des opérations en instance d’encaissement</t>
  </si>
  <si>
    <t>Absence de conservation des pièces justifiant les opérations en solde au compte 511.</t>
  </si>
  <si>
    <t>Contrôle de la régularisation des opérations, dès réception des relevés d’opérations ou des autres pièces (autocontrôle).
Contrôle périodique (au moins hebdomadaire) de la régularisation du compte 511 (autocontrôle).
Mise en place d’un dispositif de suivi des éventuelles opérations anciennes de plus de 8 jours ouvrés, non dénouées, avec analyse des motifs de leur persistance en comptabilité (autocontrôle).
Éventuellement, contrôle de supervision sur les délais de régularisation des opérations en instance, à programmer dans le plan de contrôle interne (ce contrôle serait à lier avec un contrôle de la justification des opérations et de rapprochement entre le relevé de compte et la comptabilité générale).
Éventuellement, contrôle de supervision a posteriori de l’effectivité de la régularisation, à programmer dans le plan de contrôle interne.
Contrôle de supervision a posteriori, lors du diagnostic du processus, de la mise en place et de l’effectivité de ces mesures.</t>
  </si>
  <si>
    <t>Transmission des chèques au teneur de compte bancaire.</t>
  </si>
  <si>
    <t>Non-respect de la réglementation sur les chèques.</t>
  </si>
  <si>
    <t>Acceptation de chèques non datés ou post-datés.</t>
  </si>
  <si>
    <t>Les chèques ne sont pas remis le jour même ou le lendemain de leur réception à l’encaissement.</t>
  </si>
  <si>
    <t>Les chèques sont remis à l’encaissement avec retard.</t>
  </si>
  <si>
    <t>Les moyens de paiement doivent être remis à l’encaissement le jour même ou le lendemain de leur réception (autocontrôle).
En tout état de cause, les chèques en instance d’encaissement doivent être conservés dans un endroit sécurisé.
Au-delà de l’impératif de la trésorerie, des délais trop longs en matière d’encaissement des effets bancaires fragilisent l’EPN sur le plan de la sécurité des opérations.
Contrôle de supervision a posteriori, lors du diagnostic du processus, de la mise en place et de l’effectivité de ces mesures.</t>
  </si>
  <si>
    <t>Traçabilité des remises de chèques (archivage des copies de bordereaux…).</t>
  </si>
  <si>
    <t>Absence de conservation sécurisée des chèques à remettre à l’encaissement.</t>
  </si>
  <si>
    <t>Les chèques à remettre à l’encaissement ne sont pas conservés dans un endroit sécurisé.</t>
  </si>
  <si>
    <t>Les chèques en instance d’encaissement doivent être conservés dans un endroit sécurisé afin de garantir la sécurité des opérations.
Contrôle de supervision a posteriori, lors du diagnostic du processus, de la mise en place et de l’effectivité de ces mesures.</t>
  </si>
  <si>
    <t>Encaissement par virements.</t>
  </si>
  <si>
    <t>Non comptabilisation des opérations au jour le jour.</t>
  </si>
  <si>
    <t>Oubli ou regroupement abusif dans le temps.</t>
  </si>
  <si>
    <t>Les virements portés au crédit du compte de l’établissement doivent être enregistrées quotidiennement (autocontrôle).
Contrôle de supervision a posteriori, lors du diagnostic du processus, de la mise en place et de l’effectivité de ces mesures.</t>
  </si>
  <si>
    <t>Encaissement par prélèvements.</t>
  </si>
  <si>
    <t>Les prélèvements portés au crédit du compte de l’établissement doivent être enregistrées quotidiennement (autocontrôle).
Contrôle de supervision a posteriori, lors du diagnostic du processus, de la mise en place et de l’effectivité de ces mesures.</t>
  </si>
  <si>
    <t>Encaissement par carte bancaire.</t>
  </si>
  <si>
    <t>Autorisations incomplètes en matière d’encaissement par carte bancaire.</t>
  </si>
  <si>
    <t>Les autorisations requises en matière d’encaissement par carte bancaire, et selon les modalités envisagées, n’ont pas été toutes collectées.</t>
  </si>
  <si>
    <t>Contrôle de supervision a posteriori, lors du diagnostic du processus, de l’archivage des autorisations requises.</t>
  </si>
  <si>
    <t>Archivage des autorisations</t>
  </si>
  <si>
    <t>Non respect de la réglementation sur l’encaissement des recettes par carte bancaire.</t>
  </si>
  <si>
    <t>Les modalités d’encaissement des recettes par carte bancaire ne sont pas respectées (contrôles, demandes d’autorisation, montant des transactions, délai de remise des transactions, obtention d’une signature lorsqu’elle est requise, utilisation d’un TPE non conforme aux spécifications techniques en vigueur – norme EMV…).
Encaissement d’autres recettes que celles prévues par la réglementation.</t>
  </si>
  <si>
    <t>Contrôle de la régularité de chaque encaissement par carte bancaire (autocontrôle).
Contrôle lors de l’encaissement que les recettes perçues par le biais de carte bancaire ont été expressément autorisées et n’ont pas été forcées (autocontrôle).
Éventuellement, contrôle de supervision consistant dans la régularité des opérations, à programmer dans le plan de contrôle interne (ce contrôle serait à lier avec un contrôle de la justification des opérations en instance et des délais de régularisation).
Contrôle de supervision a posteriori, lors du diagnostic du processus, de la mise en place et de l’effectivité de ces mesures.</t>
  </si>
  <si>
    <t>Diffusion des règles sur l’encaissement par carte bancaire.
Éventuellement, établissement et diffusion des conditions d’encaissement par carte bancaire.
Sensibilisation et formation des agents le cas échéant.
Désignation des acteurs chargés de la tâche et responsables de l’utilisation du TPE dans l’organigramme fonctionnel.</t>
  </si>
  <si>
    <t>Discordances entre le journal des cartes bancaires et le relevé de compte.</t>
  </si>
  <si>
    <t>Absence de rapprochement quotidien.</t>
  </si>
  <si>
    <t>Les opérations retracées sur le journal des cartes bancaires doivent être enregistrées quotidiennement au compte 5115 « Cartes bancaires à l’encaissement »
(autocontrôle).
Contrôle de supervision a posteriori, lors du diagnostic du processus, de la mise en place et de l’effectivité de ces mesures.</t>
  </si>
  <si>
    <t>Absence de traçabilité des opérations en instance d’encaissement.</t>
  </si>
  <si>
    <t>Absence de conservation des pièces justifiant les opérations en solde.</t>
  </si>
  <si>
    <t>Éventuellement, contrôle de supervision consistant dans la justification des opérations en instance, à programmer dans le plan de contrôle interne (ce contrôle serait à lier avec un contrôle de la régularité des opérations et des délais de régularisation).
Contrôle de supervision a posteriori, lors du diagnostic du processus, de la mise en place et de l’effectivité de ces mesures.</t>
  </si>
  <si>
    <t>Annulations non justifiées</t>
  </si>
  <si>
    <t>Mauvaise utilisation du terminal de paiement.</t>
  </si>
  <si>
    <t>Contrôle de la régularité des annulations des paiements par carte bancaire (autocontrôle).
Éventuellement, contrôle de supervision de la régularité des annulations, à programmer dans le plan de contrôle interne.
Contrôle de supervision a posteriori, lors du diagnostic du processus, de la mise en place et de l’effectivité de ces mesures.</t>
  </si>
  <si>
    <t>Documentation des conditions d’utilisation du terminal.
Sensibilisation et formation des agents le cas échéant.</t>
  </si>
  <si>
    <t>Absence de régularisation des comptes.</t>
  </si>
  <si>
    <t>Absence de régularisation ou régularisation insuffisamment rapide du compte 5115.</t>
  </si>
  <si>
    <t>Contrôle de la régularisation des opérations, dès réception des relevés d’opérations ou des autres pièces (autocontrôle).
Contrôle périodique (au moins hebdomadaire) du compte 5115 par l’agent chargé de ce compte aux fins de régularisation (autocontrôle).
Mise en place d’un dispositif de suivi des éventuelles opérations anciennes de plus de 5 jours ouvrés, non dénouées, avec analyse des motifs de leur persistance en comptabilité (autocontrôle).
Éventuellement, contrôle de supervision sur les délais de régularisation des opérations en instance,à programmer dans le plan de contrôle interne (ce
contrôle serait à lier avec un contrôle de la
justification des opérations et de la régularité des
encaissements).
Éventuellement, contrôle de supervision a posteriori de l’effectivité de la régularisation, à programmer dans le plan de contrôle interne.
Contrôle de supervision a posteriori, lors du diagnostic du processus, de la mise en place et de l’effectivité de ces mesures.</t>
  </si>
  <si>
    <t>Traitement des rejets.</t>
  </si>
  <si>
    <t>Absence de comptabilisation du rejet au vu du relevé de compte.</t>
  </si>
  <si>
    <t>L’enregistrement comptable a lieu uniquement lorsque le chèque rejeté est reçu.</t>
  </si>
  <si>
    <t>L’enregistrement comptable doit être effectué dès réception du relevé sans attendre le chèque (autocontrôle).
Contrôle de supervision a posteriori, lors du diagnostic du processus, de la mise en place et de l’effectivité de ces mesures.</t>
  </si>
  <si>
    <t>Etablissement et diffusion du traitement des chèques rejetés.
Désignation des acteurs dans l’organigramme fonctionnel.</t>
  </si>
  <si>
    <t>Enregistrements comptables erronés.</t>
  </si>
  <si>
    <t>Non respect de la nomenclature comptable.
Absence d’enregistrement des chèques impayés au compte 5117 « Chèques impayés » Les opérations sont laissés sur le compte 5112 « Chèques à
encaisser », initialement servi.</t>
  </si>
  <si>
    <t>Enregistrement comptable au compte des effets impayés 5117 (autocontrôle).
Éventuellement, contrôle de supervision consistant dans le rapprochement entre les pièces de rejet et la comptabilité générale, à programmer dans le plan de contrôle interne (ce contrôle serait à lier avec un contrôle des délais de régularisation et de justifications des opérations en instance).
Contrôle de supervision a posteriori, lors du diagnostic du processus, de la mise en place et de l’effectivité de ces mesures.</t>
  </si>
  <si>
    <t>Documentation des écritures comptables à enregistrer en cas de rejets d’effets bancaires (cf. Instructions M 9).</t>
  </si>
  <si>
    <t>Absence de traçabilité des opérations en instance de régularisation.</t>
  </si>
  <si>
    <t>Absence de conservation des pièces justifiant les opérations rejetées en solde.</t>
  </si>
  <si>
    <t>Éventuellement, contrôle de supervision consistant dans la justification des opérations en instance, à programmer dans le plan de contrôle interne (ce contrôle serait à lier avec un contrôle des délais de régularisation des opérations et de correct enregistrement en comptabilité générale).
Contrôle de supervision a posteriori, lors du diagnostic du processus, de la mise en place et de l’effectivité de ces mesures.</t>
  </si>
  <si>
    <t>Absence de régularisation comptable du chèque impayé.</t>
  </si>
  <si>
    <t>La procédure de régularisation d’un chèque impayé n’est pas respectée.
Non régularisation conduisant à ne pas reconstituer comptablement la dette du débiteur.</t>
  </si>
  <si>
    <t>Contrôle périodique (au moins mensuel) du compte 5117 « Chèques impayés » par l’agent chargé de ce compte aux fins de régularisation (autocontrôle).
Éventuellement, contrôle de supervision consistant dans le contrôle des délais de régularisation des opérations, à programmer dans le plan de contrôle interne (ce contrôle serait à lier avec celui de la correcte comptabilisation et de la justification des opérations en instance).
Contrôle de supervision a posteriori, lors du diagnostic du processus, de la mise en place et de l’effectivité de ces mesures.</t>
  </si>
  <si>
    <t>Documentation des modalités de régularisation du chèque impayé.</t>
  </si>
  <si>
    <t>Enregistrements comptables des rejets de virements et des rejets de prélèvements erronés.</t>
  </si>
  <si>
    <t>Absence d’enregistrement des virements et prélèvements bancaires rejetés sur les comptes dédiés. Les opérations étant laissées sur les comptes financiers initialement servis.</t>
  </si>
  <si>
    <t>Enregistrement comptable au compte 511 « Valeurs à l’encaissement » (autocontrôle).
Éventuellement, contrôle de supervision consistant dans le rapprochement entre les pièces de rejet et la comptabilité générale, à programmer dans le plan de contrôle interne (ce contrôle serait à lier avec un contrôle des délais de régularisation et de justifications des opérations en instance).
Contrôle de supervision a posteriori, lors du diagnostic du processus, de la mise en place et de l’effectivité de ces mesures.</t>
  </si>
  <si>
    <t>Documentation des écritures comptables à enregistrer en cas de rejets de virements ou de prélèvements bancaires (cf. Instructions M 9).</t>
  </si>
  <si>
    <t>Éventuellement, contrôle de supervision consistant dans la justification des opérations en instance, à programmer dans le plan de contrôle interne (ce contrôle serait à lier avec un contrôle des délais de régularisation des opérations et le rapprochement entre les pièces de rejet et la comptabilité générale).
Contrôle de supervision a posteriori, lors du diagnostic du processus, de la mise en place et de l’effectivité de ces mesures.</t>
  </si>
  <si>
    <t>Les pièces de rejets doivent être conservées à l’appui du compte 511 « Valeurs à l’encaissement » ou accessibles sans délai, pour justification des soldes.</t>
  </si>
  <si>
    <t>Persistance de rejets de virements ou de prélèvements non régularisés.</t>
  </si>
  <si>
    <t>Absence de régularisation rapide des rejets de virements ou de prélèvements.
Non régularisation conduisant à ne pas reconstituer comptablement la dette du débiteur.</t>
  </si>
  <si>
    <t>Contrôle périodique (au moins mensuel) du compte 511 « Valeurs à l’encaissement » réalisé par l’agent chargé du compte aux fins de régularisation (autocontrôle).
Éventuellement, contrôle de supervision consistant dans le contrôle des délais de régularisation des opérations, à programmer dans le plan de contrôle interne (ce contrôle serait à lier avec celui des justification des opérations en instance rapprochement entre les pièces de rejet et la comptabilité générale).
Contrôle de supervision a posteriori, lors du diagnostic du processus, de la mise en place et de l’effectivité de ces mesures.</t>
  </si>
  <si>
    <t>Documentation des modalités de régularisation du virement ou du prélèvement rejeté.</t>
  </si>
  <si>
    <t>Paiement par compte bancaire</t>
  </si>
  <si>
    <t>Paiement par chèques.</t>
  </si>
  <si>
    <t>Mentions obligatoires inexistantes.</t>
  </si>
  <si>
    <t>Contrôle de la validité du chèque par l’agent chargé de l’établir (autocontrôle).
Contrôle de supervision contemporain lors de la signature du chèque.
Contrôle de supervision a posteriori, lors du diagnostic du processus, de la mise en place et de l’effectivité de ces mesures.</t>
  </si>
  <si>
    <t>Eventuellement établissement et diffusion d’une fiche de contrôle synthétisant les éléments à contrôler sur un chèque.
Désignation des acteurs dans l’organigramme fonctionnel.</t>
  </si>
  <si>
    <t>Paiement non libératoire.</t>
  </si>
  <si>
    <t>Le chèque est libellé à l’ordre d’un bénéficiaire différent du créancier.
Un chèque émis n’est pas encaissé.</t>
  </si>
  <si>
    <t>Contrôle de la correspondance entre l’ordre porté par le chèque et les pièces justificatives (autocontrôle).
Le chèque doit être signé, au vu des pièces justificatives, par l’agent comptable ou son mandataire (contrôle de supervision contemporain).
Contrôle de supervision a posteriori, lors du
diagnostic du processus, de la mise en place et de l’effectivité de ces mesures.</t>
  </si>
  <si>
    <t>Paiement par chèques</t>
  </si>
  <si>
    <t>Absence de régularisation des comptes en instance de décaissement.</t>
  </si>
  <si>
    <t>Absence de régularisation ou régularisation insuffisamment rapide de la subdivision concernée des comptes en instance de décaissement.</t>
  </si>
  <si>
    <t>Contrôle de l’encaissement du chèque par le créancier, dès réception des relevés d’opérations ou des autres pièces (autocontrôle).
Contrôle périodique (au moins mensuel) de la régularisation des opérations en instance de décaissement correspondant à des chèques émis et non encaissés par les créanciers (autocontrôle). Mise en place d’un dispositif de suivi des éventuelles opérations anciennes de plus d’un mois, non dénouées, avec analyse des motifs de
leur persistance en comptabilité (autocontrôle).
Contrôle de supervision a posteriori, lors du diagnostic du processus, de la mise en place et de l’effectivité de ces mesures.</t>
  </si>
  <si>
    <t>Carence dans la conservation des moyens de paiement.</t>
  </si>
  <si>
    <t>Les formules de chèques peuvent être utilisées et servir à des opérations frauduleuses.</t>
  </si>
  <si>
    <t>Les formules de chèques doivent être conservées au coffre ou dans un endroit sécurisé.
Contrôle de supervision a posteriori, lors du diagnostic du processus, de la mise en place et de l’effectivité de ces mesures.</t>
  </si>
  <si>
    <t>Documentation des modalités de suivi des formules de chèques.</t>
  </si>
  <si>
    <t>Dispositif de suivi des formules de chèques dès leur réception (compte d’emploi) ; la destruction de formules doit donner lieu à procès verbal.</t>
  </si>
  <si>
    <t>Paiement par virement ou prélèvement</t>
  </si>
  <si>
    <t>Références bancaires portées sur les fichiers remis au teneur de compte différentes de celles indiquées sur la pièce justifiant l’identité bancaire (RIB…).</t>
  </si>
  <si>
    <t>Organisation :
1. Cas d’un SI partagé avec l’ordonnateur (PGI) :
- soit séparation des tâches entre gestionnaire et comptable, le premier saisissant, le second validant ; soit séparation des tâches entre d’une part, gestionnaire et comptable, et d’autre part, structure de suivi des tiers, les premiers n’intervenant pas et le troisième saisissant et validant ;
- chaque intervenant doit disposer de sa propre habilitation ;
- contrôle des coordonnées bancaires du créancier lors de la saisie et de la validation (autocontrôle).
2. Cas de l’absence d’un SI partagé avec l’ordonnateur (applications de virement spécifiques à l’agent comptable) :
- soit le SI permet une séparation des tâches (saisie/validation) : chaque intervenant doit disposer d’un identifiant ; contrôle mutuel des coordonnées bancaires du créancier lors de la saisie et de la validation (autocontrôle) ;
- soit le SI ne permet pas la séparation des tâches : contrôle des coordonnées bancaires du créancier lors de la saisie (autocontrôle) ; contrôle de supervision a posteriori à
programmer dans le plan de contrôle interne ; - soit la tâche est manuelle (ordre de virement papier) : contrôle des coordonnées bancaires du créancier lors de l’établissement de l’ordre de virement (autocontrôle) ; contrôle de supervision contemporain lors de la signature de l’ordre de virement.
L’intervenant chargé de la validation ou de la supervision doit valider les saisies au vu des pièces justificatives du virement (notamment les coordonnées bancaires).
Lorsqu’une séparation des tâches et un contrôle mutuel ne peuvent pas être mis en place, en particulier dans les structures à effectif très réduit, le risque doit être dans la mesure du possible couvert par un contrôle de supervision a posteriori (contrôles a posteriori au vu des états de virement et des RIB), à programmer dans le plan de contrôle
interne.
Contrôle de supervision a posteriori, lors du diagnostic du processus, de la mise en place et de l’effectivité de ces mesures.</t>
  </si>
  <si>
    <t>Documentation : diffusion de l’instruction n° 04-040 K 1 du 16 juillet 2004.
Désignation des acteurs dans l’organigramme fonctionnel.</t>
  </si>
  <si>
    <t>Bons de validation informatique ou copie des ordres de virement transmis au teneur de compte bancaire.</t>
  </si>
  <si>
    <t>Modalités de remise des opérations de virement non respectées.</t>
  </si>
  <si>
    <t>Utilisation de documents papier pour des ordres de virements, en dehors des cas où la réglementation le permet.
Les fichiers issus des produits informatiques de l’EPN ne respectent pas les normes interbancaires et les protocoles d’échange définis par le Trésor public.
La personne qui envoie le fichier n’est pas le valideur final (risque de modification).</t>
  </si>
  <si>
    <t>Irrégularité dans la mise en oeuvre des prélèvements.</t>
  </si>
  <si>
    <t>Non respect des conditions encadrant la mise en oeuvre d’un prélèvement par un établissement public national.</t>
  </si>
  <si>
    <t>Contrôle de la régularité de l’autorisation de prélèvement lors de son établissement (autocontrôle) :
- pour le paiement des dépenses après service fait et après ordonnancement préalable dont le montant n’excède pas 750 €,
- quel que soit le montant, pour certaines dépenses payables sans ordonnancement préalable listées au § 3.2.2 de l’instruction 10-003.
Contrôle de supervision contemporain lors de l’envoi de l’autorisation de prélèvement.
Contrôle de supervision a posteriori, lors du diagnostic du processus, de la mise en place et de l’effectivité de ces mesures.</t>
  </si>
  <si>
    <t>Anomalies dans le fichier de virements.</t>
  </si>
  <si>
    <t>Montant erroné, devise erronée….</t>
  </si>
  <si>
    <t>Validation du fichier par une personne non habilitée
Signature du bordereau valant ordre de payer pour le teneur de compte par une personne non habilitée..</t>
  </si>
  <si>
    <t>Contrôle de l’encaissement effectif du virement par le créancier, dès réception des relevés d’opérations ou des autres pièces (autocontrôle).
Contrôle périodique (au moins mensuel) de la régularisation des opérations en instance de décaissement correspondant à des virements émis et non encaissés par les créanciers (autocontrôle).
Mise en place d’un dispositif de suivi des éventuelles opérations anciennes de plus d’un mois, non dénouées, avec analyse des motifs de leur persistance en comptabilité (autocontrôle).
Contrôle de supervision a posteriori, lors du diagnostic du processus, de la mise en place et de l’effectivité de ces mesures.</t>
  </si>
  <si>
    <t>Carence dans la transmission des informations sur les virements au comptable teneur de compte.</t>
  </si>
  <si>
    <t>Contrôle de la réalisation des transmissions (autocontrôle).
Contrôle de supervision a posteriori, lors du diagnostic du processus, de la mise en place et de l’effectivité de ces mesures.</t>
  </si>
  <si>
    <t>Traçabilité des transmissions d’information au comptable teneur de compte (archivage des validations informatiques, des courriels, ou des bordereaux d’envoi…).</t>
  </si>
  <si>
    <t>Paiement par carte bancaire</t>
  </si>
  <si>
    <t>Utilisation irrégulière de la carte bancaire.</t>
  </si>
  <si>
    <t>La procédure de paiement par carte bancaire est utilisée à tort.
Des dépenses sont payées avant service fait et/ou sans ordonnancement préalable en dehors des cas autorisés.
Des dépenses sont payées par carte bancaire sans justification.</t>
  </si>
  <si>
    <t>Contrôle des conditions d’utilisation de la carte bancaire (montant n’excédant pas 5 000 €…, y compris dans le cas de paiement à distance).
Contrôle de supervision a posteriori, lors du diagnostic du processus, de la mise en place et de l’effectivité de ces mesures.</t>
  </si>
  <si>
    <t>Paiements à distance par carte bancaire non sécurisés.</t>
  </si>
  <si>
    <t>Des paiements non sécurisés sont réalisés sur Internet.</t>
  </si>
  <si>
    <t xml:space="preserve">S’assurer que le site a recours à un procédé de cryptage des coordonnées de la carte (affichage d’un cadenas au bas de la page, au moment du paiement ; le relevé de compte doit être vérifié très régulièrement et le délai de réclamation respecté - 120 jours) (autocontrôle). Il doit être recommandé de signaler, sans délai au teneur du compte de dépôts au Trésor, tout litige décelé par le porteur de la carte. De même, en cas de perte ou de vol de la carte, il convient de faire opposition, sans délai et de confirmer par écrit au teneur du compte cette démarche.
Contrôle de supervision a posteriori, lors du diagnostic du processus, de la mise en place et de l’effectivité de ces mesures.
</t>
  </si>
  <si>
    <t>Diffusion des règles d’utilisation de la carte bancaire.
Éventuellement, établissement et diffusion des modalités d’utilisation de la carte bancaire dans l’établissement pour des paiements à distance.</t>
  </si>
  <si>
    <t>Contrôle de l’encaissement effectif des opérations par carte bancaire par le créancier, dès réception des relevés d’opérations ou des autres pièces (autocontrôle).
Contrôle périodique (au moins mensuel) de la régularisation des opérations en instance de décaissement correspondant à des paiements par cartes bancaires émis et non encaissés par les créanciers (autocontrôle).
Mise en place d’un dispositif de suivi des éventuelles opérations anciennes de plus d’un mois, non dénouées, avec analyse des motifs de leur persistance en comptabilité (autocontrôle). Le délai de réclamation doit être respecté (120 jours) (autocontrôle).
Contrôle de supervision a posteriori, lors du diagnostic du processus, de la mise en place et de l’effectivité de ces mesures.</t>
  </si>
  <si>
    <t>La carte bancaire n’est pas conservée dans des conditions de sécurité suffisantes ; perte, vol ou fraude.
Les mesures de confidentialité nécessaires relatives aux informations concernant la carte bancaire ne sont pas prises ; la carte est utilisée par des personnes autres que son titulaire.</t>
  </si>
  <si>
    <t>La carte bancaire doit être conservée au coffre lorsqu’elle n’est pas utilisée.
Contrôle de supervision a posteriori, lors du diagnostic du processus, de la mise en place et de l’effectivité de ces mesures.</t>
  </si>
  <si>
    <t>Traitement des rejets</t>
  </si>
  <si>
    <t>Absence d’enregistrement des rejets de virement sur le compte dédié.</t>
  </si>
  <si>
    <t>Les opérations sont laissées sur les comptes financiers initialement servis : les opérations demeurent sur le compte 515.</t>
  </si>
  <si>
    <t>Contrôle du correct enregistrement des rejets de virement (autocontrôle).
Contrôle de supervision a posteriori, lors du diagnostic du processus, de la mise en place et de l’effectivité de ces mesures.</t>
  </si>
  <si>
    <t>Désignation des acteurs dans l’organigramme fonctionnel.</t>
  </si>
  <si>
    <t>Absence de régularisation ou régularisation tardive du virement rejeté.</t>
  </si>
  <si>
    <t>Absence de diligence dans les recherches (par exemple dans le cas d’un virement initial effectué sur un compte bancaire clos, recherche de nouvelles coordonnées bancaires).
Absence de suivi de la régularisation du compte de rejets 4663.</t>
  </si>
  <si>
    <t>Les diligences doivent être effectuées dès réception du rejet de virement.
Si possible, séparation des tâches entre deux agents pour traiter la régularisation (le premier sur l’enregistrement du rejet, le second sur la recherche de renseignements et la régularisation du rejet).
Contrôle périodique (au moins mensuel) de la régularisation des opérations en instance (autocontrôle).
Contrôle de supervision a posteriori, lors du diagnostic du processus, de la mise en place et de l’effectivité de ces mesures.</t>
  </si>
  <si>
    <t>Courriers de recherche de l’information…</t>
  </si>
  <si>
    <t>Éventuellement, contrôle de supervision consistant dans la justification des opérations en instance, à programmer dans le plan de contrôle interne.
Contrôle de supervision a posteriori, lors du diagnostic du processus, de la mise en place et de l’effectivité de ces mesures.</t>
  </si>
  <si>
    <t>Les pièces de rejet (le cas échéant, relevé d’opérations) doivent être conservées à l’appui du compte 4663, ou accessibles sans délai, pour justification des soldes.</t>
  </si>
  <si>
    <t>Régularisation du virement rejeté au profit d’un bénéficiaire autre que le véritable créancier.</t>
  </si>
  <si>
    <t>La régularisation du virement (en principe par un nouveau virement) peut être adressée à une autre personne que le véritable créancier.
Carence dans les contrôles des réimputations de virements.
Recours injustifié au chèque.
Erreur et fraude.</t>
  </si>
  <si>
    <t>Dans toute la mesure du possible, la régularisation d’un virement rejeté doit être réalisée par un nouveau virement cf. Paiement par virement.
Éventuellement, contrôle de supervision a posteriori de la régularité et de l’effectivité des régularisations de virements rejetés, à programmer dans le plan de contrôle interne.
Contrôle de supervision a posteriori, lors du diagnostic du processus, de la mise en place et de l’effectivité de ces mesures.</t>
  </si>
  <si>
    <t>Arrêtés infra anuels</t>
  </si>
  <si>
    <t>Traitement de la balance</t>
  </si>
  <si>
    <t>Enregistrement dans les comptes non pertinents</t>
  </si>
  <si>
    <t>Contrôle de l’imputation à chaque enregistrement comptable (autocontrôle). Contrôle de supervision a posteriori recommandé, à programmer dans le plan de contrôle interne. 
Contrôle de supervision a posteriori, lors d’un diagnostic, de la mise en place, de l’actualisation et de l’effectivité de ces mesures.</t>
  </si>
  <si>
    <t>Diffusion des instructions comptables M 9 à jour. Plan comptable particulier de l’établissement. 
Le cas échéant, établissement et diffusion d’une nomenclature commentée ciblée sur les comptes posant difficulté.</t>
  </si>
  <si>
    <t>Insuffisances dans le traitement des anomalies</t>
  </si>
  <si>
    <t>Le contrôle et la rectification des anomalies générées par le système d’information comptable et financier sont inefficaces. Les alertes générées par le système d’information comptable et financier ne sont pas traitées.</t>
  </si>
  <si>
    <t>Mise en place d’un dispositif de détection et de rectification des anomalies ou alertes (articulé ou non avec l’application informatique de tenue de la comptabilité). 
Contrôle des anomalies en fonction du dispositif mis en place (autocontrôle). 
Contrôle de supervision a posteriori recommandé, à programmer dans le plan de contrôle interne. 
Contrôle de supervision a posteriori, lors d’un diagnostic, de la mise en place, de l’actualisation et de l’effectivité de ces mesures.</t>
  </si>
  <si>
    <t>Le cas échéant, établissement et diffusion d’un guide de traitement des anomalies. Désignation du ou des acteurs dans l’organigramme fonctionnel.</t>
  </si>
  <si>
    <t>Carences dans les forçages de l’application de tenue de la comptabilité</t>
  </si>
  <si>
    <t>Dans le cas d’un dispositif de « forçage » intégré à l’application de tenue de la comptabilité :
   - non respect des modalités de forçage ;
   - carence dans le contrôle des écritures forcées.</t>
  </si>
  <si>
    <t>Contrôle de la pertinence de chaque forçage (autocontrôle). Dans la mesure du possible et en fonction de l’application informatique, attribution réservée du forçage à un autre agent (autocontrôle) ou à un cadre (contrôle de supervision contemporain). 
Contrôle de supervision a posteriori recommandé, à programmer dans le plan de contrôle interne. 
Contrôle de supervision a posteriori, lors d’un diagnostic, de la mise en place, de l’actualisation et de l’effectivité de ces mesures.</t>
  </si>
  <si>
    <t>Elaboration et diffusion des modalités d’utilisation du forçage. Sensibilisation des acteurs à la problématique du forçage.</t>
  </si>
  <si>
    <t>Déséquilibre de la balance</t>
  </si>
  <si>
    <t>Contrôle périodique de l’équilibre de la balance (autocontrôle). 
Contrôle de supervision a posteriori recommandé en fonction de l’application informatique de tenue de la comptabilité, à programmer dans le plan de contrôle interne. 
Contrôle de supervision a posteriori, lors d’un diagnostic, de la mise en place, de l’actualisation et de l’effectivité de ces mesures.</t>
  </si>
  <si>
    <t>Ecritures en sens anormal ou contractées</t>
  </si>
  <si>
    <t>Opérations contractées dans un même compte, ne rendant pas compte de la réalité des situations débitrices et créditrices. 
Inversion des soldes des comptes. 
La subsistance d’écritures en sens anormal contracte in fine le montant du compte.</t>
  </si>
  <si>
    <t>Mise en place d’un dispositif de contrôle du sens des comptes : 
   - désignation d’un ou plusieurs acteurs dans chaque secteur responsable de ces comptes ;
   - contrôle (autocontrôle) de leur régularisation ou justification de leur non régularisation selon une périodicité (par principe mensuelle).
Contrôle de supervision a posteriori recommandé, à programmer dans le plan de contrôle interne.
Contrôle de supervision a posteriori, lors d’un diagnostic, de la mise en place, de l’actualisation et de l’effectivité de ces mesures.</t>
  </si>
  <si>
    <t>Si certaines opérations qui figurent dans un sens anormal, sont en instance de régularisation : elles doivent être appuyées de justifications.</t>
  </si>
  <si>
    <t>Carence dans la maîtrise et la connaissance des flux financiers en cours d’exercice</t>
  </si>
  <si>
    <t>La connaissance des variations importantes des postes du bilan et du compte de résultat ne sont ni détectées, ni connues.
Non détection d’erreurs importantes.</t>
  </si>
  <si>
    <t>Mise en place d’une revue analytique au moins semestrielle (autocontrôle), par comparaison des évolutions des postes du bilan et des charges et produits.
Contrôle de supervision a posteriori recommandé, à programmer dans le plan de contrôle interne.
Contrôle de supervision a posteriori, lors d’un diagnostic, de la mise en place, de l’actualisation et de l’effectivité de ces mesures.</t>
  </si>
  <si>
    <t>Documentation des modalités et de la périodicité de la revue analytique.</t>
  </si>
  <si>
    <t>Arrêtés anuels</t>
  </si>
  <si>
    <t>Contrôle des comptes de caisse et de valeurs inactives</t>
  </si>
  <si>
    <t>Décomptes non effectués</t>
  </si>
  <si>
    <t>Absence de décompte de la caisse et des valeurs au 31 décembre.</t>
  </si>
  <si>
    <t>Contrôle le dernier jour ouvré de l’exercice pour reconnaître toutes les valeurs inactives (autocontrôle).
Rapprochement avec la comptabilité (autocontrôle).
Contrôle le dernier jour ouvré de l’exercice pour reconnaître tout le numéraire détenu en agence comptable (caisse et coffre).
Rapprochement avec le montant du solde du compte Caisse (contrôles de supervision contemporains).</t>
  </si>
  <si>
    <t>Procès-verbal de contrôle de caisse.</t>
  </si>
  <si>
    <t>Contrôle de la balance</t>
  </si>
  <si>
    <t>Incohérence des postes du bilan et du compte de résultat</t>
  </si>
  <si>
    <t>La balance présente des montants excessivement anormaux ni traités, ni analysés.</t>
  </si>
  <si>
    <t>Mise en place lors de l’établissement de la balance annuelle définitive, d’un « balayage » des comptes pour y détecter et traiter d’éventuelles incohérences dus à des montants excessivement anormaux (autocontrôle).
Contrôle de supervision a posteriori recommandé, à programmer dans le plan de contrôle interne.</t>
  </si>
  <si>
    <t>La balance présente des comptes non soldés alors qu’ils devraient l’être.</t>
  </si>
  <si>
    <t>Mise en place lors de l’établissement de la balance annuelle définitive, d’un « balayage » des comptes pour y détecter et traiter d’éventuelles incohérences de comptes non
soldés (autocontrôle).
Contrôle de supervision a posteriori recommandé,
à programmer dans le plan de contrôle interne.</t>
  </si>
  <si>
    <t>Institution de la régie</t>
  </si>
  <si>
    <t>Établissement des actes constitutifs de la régie</t>
  </si>
  <si>
    <t>La régie n’est pas légalement constituée</t>
  </si>
  <si>
    <t>La constitution de la régie ne respecte pas la réglementation :
- absence de décision de création ou décision non conforme ou illégale.
- acte constitutif pris par une autorité incompétente.
- non transmission de l’ampliation de l’acte constitutif de la régie à l’agent comptable assignataire</t>
  </si>
  <si>
    <t>Désignation d’un seul service chargé de la tenue des dossiers de régies (ou à défaut de leur centralisation de manière à disposer d’une vue globale).
Suivi des dossiers de régie, à chaque modification de la réglementation afférente à la régie ou de changement de régisseur (et de son suppléant) (autocontrôle).
Éventuellement, contrôle de supervision, lors d’un diagnostic du processus, de la mise en place et de l’effectivité de ces mesures.</t>
  </si>
  <si>
    <t>Décret n°92-681 du 20 juillet 1992 ; instruction codificatrice n°05-042-M9-R du 30 septembre 2005.
Textes propres aux établissements publics nationaux ou aux catégories d’établissements publics nationaux.</t>
  </si>
  <si>
    <t>Les actes constitutifs de la régie sont archivés dans un dossier tenu chez l’ordonnateur.</t>
  </si>
  <si>
    <t>Le montant de l’avance est mal évalué</t>
  </si>
  <si>
    <t>Le montant de l’avance ne permet pas un fonctionnement normal de la régie : il peut être surévalué ou sous évalué.
Absence de révision périodique du montant de l’avance.</t>
  </si>
  <si>
    <t>Contrôle de l’agent comptable, au moins une fois par an que le montant de l’avance est adapté au montant des dépenses réelles, par comparaison du montant de l’avance avec les montants justifiés (autocontrôle).</t>
  </si>
  <si>
    <t>Décret du 20 juillet 1992.
Instruction codificatrice M9-R (page 15).</t>
  </si>
  <si>
    <t>Le titulaire de la régie n’est pas légalement nommé</t>
  </si>
  <si>
    <t>L’acte de nomination du régisseur ne respecte pas la réglementation :
- absence d’acte de nomination du régisseur ou acte non valide ;
- incompatibilité des fonctions du régisseur nommé avec celles de régisseur.</t>
  </si>
  <si>
    <t>Contrôle de l’agent chargé de la tenue des dossiers de régie, à chaque modification de la réglementation afférente à la régie ou de changement de régisseur (et de son suppléant) (autocontrôle).
Contrôle de supervision, lors d’un diagnostic du processus, de la mise en place et de l’effectivité de ces mesures</t>
  </si>
  <si>
    <t>Décret n° 92-681 du 20 juillet 1992; instruction codificatrice n° 05-042 M9-R du 30 septembre 2005.
Le cas échéant, mise en place d’un guide de procédures de nomination et d’installation des régisseurs.</t>
  </si>
  <si>
    <t>Prise de fonction du régisseur</t>
  </si>
  <si>
    <t>La procédure n’est pas enclenchée</t>
  </si>
  <si>
    <t>Le régisseur n’a pas constitué de cautionnement ni adhéré à un organisme de cautionnement mutuel.
Il ne paye pas régulièrement sa cotisation annuelle à un organisme de cautionnement mutuel.</t>
  </si>
  <si>
    <t>Contrôle de l’agent chargé de la tenue des dossiers de régie à chaque modification de la régie ou de changement de régisseur (ou de son suppléant) (autocontrôle).
Éventuellement, mise en place d’une revue annuelle de la constitution du cautionnement par circularisation auprès du régisseur (autocontrôle).
Contrôle de supervision, lors d’un diagnostic du processus, de l’effectivité de la constitution du cautionnement par le régisseur.</t>
  </si>
  <si>
    <t>Décret n°92-681 du 20 juillet 1992 ; instruction codificatrice n° 05-042 M9-R du 30 septembre 2005. Arrêté du 28 mai 1993 modifié.
Le cas échéant, mise en place d’un guide de procédures de nomination et d’installation des régisseurs.</t>
  </si>
  <si>
    <t>L’agent comptable doit disposer de la preuve du cautionnement du régisseur, et, en cas d’adhésion à une association de cautionnement mutuel, du renouvellement périodique de cette adhésion (cotisation).</t>
  </si>
  <si>
    <t>Carence dans le suivi des régies</t>
  </si>
  <si>
    <t>Les documents en possession de l’agent comptable sont incomplets ou inaccessibles.
Absence de mise à jour des dossiers.</t>
  </si>
  <si>
    <t>Si l’agence comptable est importante et fait intervenir plusieurs acteurs pour suivre les régies, établissement d’une centralisation du suivi des dossiers des régies de
manière à disposer d’une vue globale, et désignation d’un service à cet effet.
Contrôle de l’agent chargé de la tenue des dossiers de régie à chaque modification de la régie ou de changement de régisseur (ou de son suppléant) (autocontrôle).
Contrôle de supervision, lors d’un diagnostic du processus, de la mise en place et de l’effectivité de ces mesures.</t>
  </si>
  <si>
    <t>Instruction codificatrice n°05- 042-M9-R du 30 septembre 2005.
Le cas échéant, mise en place d’un guide de procédures de nomination et d’installation des régisseurs.
Organigramme fonctionnel retraçant le service et les acteurs chargés de la centralisation du suivi des régies pour le compte de l’agent comptable.</t>
  </si>
  <si>
    <t>Établissement d’un dossier unique, actualisé et complet par régie, tenu par l’agent comptable.
Le comptable doit ouvrir pour chaque régie un dossier comprenant l’acte constitutif de la régie, l’acte de nomination du titulaire de la régie et l’acte de désignation du suppléant.
Les dossiers doivent être mis à jour à chaque événements impactant la vie de la régie (nouvelle recette/ dépense, nouveau moyen de paiement…) ou celle du régisseur/mandataire (cautionnement, indemnité…). Ils doivent également intégrer un exemplaire de chaque remise de service et de chaque rapport d’audit ou de vérification.
Les dossiers des régies dissoutes doivent être archivés de la même manière.</t>
  </si>
  <si>
    <t>Le régisseur n’est pas installé</t>
  </si>
  <si>
    <t>Contrôle de l’agent chargé de la centralisation des opérations de régie, en s’assurant de la qualité du signataire des documents comptables (autocontrôle).
Contrôle de supervision, lors d’un diagnostic du processus, de la mise en place et de l’effectivité de ces mesures.</t>
  </si>
  <si>
    <t>Réception des opérations des régies</t>
  </si>
  <si>
    <t>Intégration des opérations des régisseurs</t>
  </si>
  <si>
    <t>Carence dans le suivi des régies de l’établissement</t>
  </si>
  <si>
    <t>Désorganisation du suivi des régies de l’établissement public - absence de suivi pertinent.
Aucune structure n’est responsable d’une vision d’ensemble de chaque régie : absence de suivi unique et centralisé au sein de l’agence comptable.
Absence d’archivage des documents de constitution et d’évolution juridique de chaque régie. Redondance ou carence des dossiers de régies.
L’éclatement des contrôles entre plusieurs services, notamment en cas de régie mixte (avances et recettes), peut provoquer des doubles contrôles, une dilution des responsabilités, une absence de vision globale du fonctionnement de la régie.</t>
  </si>
  <si>
    <t>Si l’agence comptable est importante et fait intervenir plusieurs acteurs pour suivre les régies, établissement d’une centralisation du suivi des dossiers des régies de
manière à disposer d’une vue globale, et désignation d’un service à cet effet (à tout le moins, répartition de la responsabilité du suivi entre services).
Contrôle de supervision, lors d’un diagnostic du processus, de la mise en place et de l’effectivité de ces mesures.</t>
  </si>
  <si>
    <t>Un tableau de bord des régies peut être élaboré par le service chargé de la centralisation du suivi des régies, avec indication, pour chaque régie, du service chargé du suivi des
dossiers, du contrôle des balances mensuelles et des documents annuels.</t>
  </si>
  <si>
    <t>Les opérations des régies ne sont pas reçues par l’agent comptable</t>
  </si>
  <si>
    <t>Les transferts ne sont pas réalisés ou ne respectent pas la périodicité requise.
Les régies ne transmettent pas leurs opérations dans les délais.
Les opérations comptables des régies ne sont pas enregistrées dans les meilleurs délais.
Les erreurs comptables détectées ne sont pas rectifiées immédiatement.
Impact en matière de gestion budgétaire et de gestion de trésorerie.</t>
  </si>
  <si>
    <t>Contrôle de la réalisation du transfert des documents comptables, pièces justificatives et fonds à remettre par le régisseur suivant la périodicité requise, au vu du calendrier
(autocontrôle).
Relance en cas de non réception.
Information de l’audit interne le cas échéant.
Contrôle de supervision, lors d’un diagnostic du processus, de la mise en place et de l’effectivité de ces mesures.</t>
  </si>
  <si>
    <t>Documentation et diffusion des modalités de transmission des opérations des régies avec établissement d’un calendrier de transmission des opérations des régies (acteurs, modalités, périodicité, voire établissement d’un échéancier par régie).
Sensibilisation du régisseur à la réglementation.
La nomination d’un nouveau régisseur est notamment l’occasion de préciser les modalités de transfert des opérations et les documents à produire.</t>
  </si>
  <si>
    <t>Les observations liées aux éventuels dysfonctionnements d’une régie doivent être formalisées (tableau de bord des incidents ou anomalies constatées) et mutualisées.
Traçabilité de la réception des opérations transmises par les régisseurs (annotation du calendrier, d’un échéancier ou du tableau de bord de suivi des régies…).</t>
  </si>
  <si>
    <t>Le contrôle de la balance des comptes n’est pas effectué mensuellement</t>
  </si>
  <si>
    <t>Contrôle mensuel de la balance des comptes (autocontrôle) :
- équilibre général de la balance ;
- sens du solde des comptes ;
- régularisation du compte "dépenses" par le compte "pièces de dépenses remises pour remboursement" ;
- régularisation du compte « recettes » par le compte « liaison avec l’agent comptable – recettes » ;
- ajustement du compte bancaire « Trésor » avec le relevé de compte produit par le régisseur ;
- analyse du compte "opérations diverses".
Il est également recommandé de demander au régisseur :
- une copie du relevé du compte de dépôt de fonds au Trésor ainsi qu’un état de rapprochement bancaire à une date donnée (contrôle du rapprochement bancaire et des
délais de comptabilisation des relevés de compte) ;
- une copie du carnet de situation des disponibilités.
Il est également recommandé de demander au régisseur de recettes, mensuellement et annuellement :
- s’il y a lieu, le relevé détaillé des excédents de versement à rembourser par l’agent comptable ;
- s’il y a lieu une copie du carnet de développement des opérations du compte "opérations diverses" et l’état de solde de chaque sous-compte d’opérations diverses,
notamment les restes à imputer ;
- s’il y a lieu, le compte d’emploi détaillé des valeurs inactives.
Il est aussi recommandé de demander au régisseur de recettes communication des registres à souches entièrement utilisés, afin de procéder au contrôle des encaissements en numéraire.
Il est recommandé de demander au régisseur d’avances, mensuellement et annuellement :
- s’il y a lieu une copie du carnet de développement des opérations du compte "opérations diverses" et l’état de solde de chaque sous-compte d’opérations diverses ;
- lors de l’arrêté annuel, s’il y a lieu, la liste des chèques émis et non débités depuis un an ;
- lors de l’arrêté annuel, l’état d’emploi de l’avance.
Il convient également de demander communication de ces documents à l’occasion d’arrêtés d’écritures exceptionnels, notamment lors de la remise de service (les formalités particulières liées à l’installation d’un nouveau régisseur sont précisées dans l’instruction M9R, page 30).
Contrôle de supervision, lors d’un diagnostic du processus, de la mise en place et de l’effectivité de ces mesures.</t>
  </si>
  <si>
    <t>Documentation des modalités d’ajustement comptable des régies d’avances et des régies de recettes.
Si le nombre de régies le justifie, élaboration d’un guide méthodologique de suivi des régies.</t>
  </si>
  <si>
    <t>Contrôle de la présence, de la régularité et de la suffisance des pièces justificatives appuyant les opérations de la régie, par rapprochement entre les pièces justificatives,
les ordres de recettes ou de dépenses et la comptabilité du régisseur (autocontrôle).
Contrôle de supervision, lors d’un diagnostic du processus, de la mise en place et de l’effectivité de ces mesures.</t>
  </si>
  <si>
    <t>Documentation des contrôles à effectuer lors de la prise en charge, éventuellement sous forme de fiches de contrôle.
Documentation des pièces justificatives à transmettre (cf. nomenclature des pièces justificatives de dépense en particulier).</t>
  </si>
  <si>
    <t>Imputation comptable erronée</t>
  </si>
  <si>
    <t>Contrôle de l’imputation comptable (autocontrôle).
Contrôle de supervision, lors d’un diagnostic du processus, de la mise en place et de l’effectivité des mesures.</t>
  </si>
  <si>
    <t>Plan comptable. Schémas d’écritures comptables des régies d’avances et de recettes développés dans l’instruction codificatrice M9-R. Le cas échéant, ces écritures peuvent être rappelées dans le guide méthodologique de suivi des régies.</t>
  </si>
  <si>
    <t>Discordances entre comptabilité générale et comptabilité des régies</t>
  </si>
  <si>
    <t>Contrôle d’ajustement entre la comptabilité générale et la comptabilité des régisseurs (autocontrôle).
Contrôle de supervision, lors d’un diagnostic du processus, de la mise en place et de l’effectivité des mesures.</t>
  </si>
  <si>
    <t>Contrôle de l’exactitude des calculs de liquidation des opérations de dépenses et de recettes du régisseur (autocontrôle).
Contrôle de l’exactitude du relevé mensuel des recettes établi par le régisseur, contrôle de la concordance entre les versement faits en cours de mois portés sur le relevé et les versements centralisés en comptabilité (autocontrôle).
Contrôle de supervision, lors d’un diagnostic du processus, de la mise en place et de l’effectivité de ces mesures.</t>
  </si>
  <si>
    <t>Absence de traçabilité.
Absence d’archivage des documents comptables et des pièces justificatives.</t>
  </si>
  <si>
    <t>Plan de contrôle interne : supervision a posteriori, lors du diagnostic organisationnel (au moins annuel), de la mise en place et de l’effectivité de ces mesures.</t>
  </si>
  <si>
    <t>Détermination et diffusion des règles définies en matière de conservation des documents comptables et pièces justificatives.</t>
  </si>
  <si>
    <t>Les documents comptables et pièces justificatives doivent être classés et accessibles sans délai. Le meilleur classement est d’abord par type de documents, ensuite chronologiquement.
Il ne doit pas y avoir de rupture dans la série séquentielle continue de numérotation des documents comptables, lorsqu’elle existe (la rupture dans la numérotation continue rend de facto inopérant tout archivage).</t>
  </si>
  <si>
    <t>Contrôles sur place des opérations comptables et financières des régies</t>
  </si>
  <si>
    <t>Absence de contrôle sur place.
La périodicité du contrôle sur place n’est pas adaptée aux enjeux de la régie.</t>
  </si>
  <si>
    <t>Mise en place d’un politique de vérification périodique par l’agent comptable.
Le contrôle sur place est à l’initiative de l’agent comptable : l’instruction M9R préconise une périodicité des contrôles sur place de l’agent comptable tous les deux ans.</t>
  </si>
  <si>
    <t>Décret n°92-681 du 20 juillet 1992, instruction codificatrice n° 05-042 M9-R du 30 septembre 2005.
Documentation des modalités de la réalisation et du suivi d’un contrôle sur pièces diffusées à l’ensemble des services et des régisseurs.</t>
  </si>
  <si>
    <t>Absence de formalisation du contrôle sur place dans un rapport.</t>
  </si>
  <si>
    <t>Instruction codificatrice n° 05-042 M9-R du 30 septembre 2005.
Documentation des modalités de la réalisation et du suivi d’un contrôle sur pièces diffusées à l’ensemble des services et des régisseurs.</t>
  </si>
  <si>
    <t>Rapport du contrôle sur place, figurant dans le dossier de suivi de la régie.
Un exemplaire du rapport doit être joint dans les pièces générales du compte financier, un autre doit être transmis au régisseur et un autre à l’ordonnateur.</t>
  </si>
  <si>
    <t>Carence dans les mesures correctrices suite à contrôle sur places</t>
  </si>
  <si>
    <t>Mise en place d'un dispositif contradictoire d’établissement des constats et des recommandations du rapport de vérification.
Mise en place d’un suivi des recommandations par le service chargé de la centralisation du suivi des régies.
Contrôle de supervision, lors d’un diagnostic du processus, de la mise en place et de l’effectivité des mesures.</t>
  </si>
  <si>
    <t>Rapport de vérification établissant des constats hiérarchisés et des recommandations d’amélioration avec ordre de priorité.</t>
  </si>
  <si>
    <t>Etablissement des provisions</t>
  </si>
  <si>
    <t>Recensement des provisions</t>
  </si>
  <si>
    <t>Carence dans le recensement des risques et charges devant faire l’objet de provisions</t>
  </si>
  <si>
    <t>Absence de mise en oeuvre de la procédure.</t>
  </si>
  <si>
    <t>Contrôle de supervision, lors du diagnostic organisationnel, de la mise en place effective de ces mesures.</t>
  </si>
  <si>
    <t>Identification des acteurs dans l’organigramme fonctionnel.</t>
  </si>
  <si>
    <t>Conditions de constitution de provisions non remplies</t>
  </si>
  <si>
    <t xml:space="preserve">Risques non avérés ou hors périmètre.
Conditions de constitution d’une provision non remplies.
</t>
  </si>
  <si>
    <t>Contrôle des conditions (nécessité d’une obligation à l’égard d’un tiers, sortie de ressources certaine ou probable sans contrepartie au moins équivalente attendue, estimation fiable du montant de l’obligation)de la constitution de provision (autocontrôle).
Contrôle de supervision contemporain lors de la signature du bordereau de transmission des éléments comptables à l’acteur chargé du suivi du recensement.
Contrôle de supervision, lors du diagnostic organisationnel, de la mise en place effective de ces mesures.</t>
  </si>
  <si>
    <t>Diffusion et sensibilisation au normes fixées par la réglementation (instructions M 9, instruction 06-007).
Éventuellement, établissement de fiches synthétisant les conditions de constitution des provisions.</t>
  </si>
  <si>
    <t>Erreur dans le calcul des provisions</t>
  </si>
  <si>
    <t>Les risques et charges devant faire l’objet de provisions ne sont pas correctement évalués dans leur montant.
Les éléments permettant le calcul des provisions ne sont pas tous collectés.</t>
  </si>
  <si>
    <t>Collecte des informations permettant d’évaluer le montant des dotations aux provisions (montant que l’établissement doit supporter pour éteindre l’obligation, évalué avec
une fiabilité suffisante) : mémoire de la partie adverse lors de l’introduction d’une instance devant le tribunal administratif, cours des monnaies, etc. Contrôle du caractère suffisant et pertinent des informations collectées (autocontrôle).
Contrôle de l’exactitude des calculs et de lavalorisation de chaque provision à comptabiliser,
au vu des données disponibles (autocontrôle).
Contrôle de supervision, lors du diagnostic du processus, de la mise en place effective de ces mesures.</t>
  </si>
  <si>
    <t>Diffusion et sensibilisation au normes fixées par les instructions M9 (cf. Instruction 06-07 § 1.4.3. Évaluation des provisions pour risques et charges).
Éventuellement, établissement de fiches explicitant les modalités d’évaluation des provisions.</t>
  </si>
  <si>
    <t>Éléments de calcul du montant estimé par l’agence comptable.</t>
  </si>
  <si>
    <t>Carence dans les documents appuyant la constitution des provisions</t>
  </si>
  <si>
    <t>Aucun document comptable (application des modalités de calcul...) ne vient en appui des écritures de provisions.</t>
  </si>
  <si>
    <t>Contrôle de la présence et de la qualité des documents de chaque provision à constituer (autocontrôle).
Contrôle de supervision contemporain lors de la signature du bordereau de transmission des éléments comptables à l’acteur chargé du suivi du recensement.
Contrôle de supervision a posteriori, lors du diagnostic de processus, de la mise en place et de l’effectivité de ces mesures.</t>
  </si>
  <si>
    <t>Élaboration et diffusion d’une liste de documents comptables par type de provisions en fonction des risques et des charges visés, éventuellement utiles en plus des pièces
justificatives requises.</t>
  </si>
  <si>
    <t>Tableaux et autres documents explicitant les motifs de la provision et les calculs de son estimation (en relation avec les modalités de calcul de la provision - cf. Instruction 06-07 § 1.4.3.).</t>
  </si>
  <si>
    <t>Pièces justificatives des provisions insuffisantes ou irrégulières</t>
  </si>
  <si>
    <t>Contrôle de la présence et de la qualité des pièces justificatives (autocontrôle).
Contrôle de supervision contemporain lors de la signature du bordereau de transmission deséléments comptables à l’acteur chargé du suivi du recensement.
Contrôle de supervision a posteriori, lors du diagnostic de processus, de la mise en place et de l’effectivité de ces mesures.</t>
  </si>
  <si>
    <t>Élaboration et diffusion d’une liste de pièces justificatives par type de provisions en fonction des risques et des charges visés.</t>
  </si>
  <si>
    <t>Informations transmises hors délai</t>
  </si>
  <si>
    <t>Les éléments d’information comptable sur les provisions ne sont pas transmis dans les délais.</t>
  </si>
  <si>
    <t>Contrôle de la transmission de l’information comptable à bonne date au vu du calendrier (autocontrôle).
Contrôle de supervision contemporain lors de la signature du bordereau de transmission des éléments comptables à l’agent comptable.</t>
  </si>
  <si>
    <t>Copie des bordereaux d’envoi archivés dans une série chronologique.</t>
  </si>
  <si>
    <t>Absence d’archivage des documents afférents aux provisions.
Carence dans la piste d’audit.</t>
  </si>
  <si>
    <t>Copies des bordereaux de transmission doivent être archivés dans une série chronologique.
Les pièces justificatives des provisions doivent être conservées par l’agence comptable en restant accessibles sans délais.</t>
  </si>
  <si>
    <t>Traitement comptable des provisions</t>
  </si>
  <si>
    <t>Non réception d’opérations relatives aux provisions pour risques et charges</t>
  </si>
  <si>
    <t>Absence de relance des services ordonnateurs du fait d’une carence dans le suivi de ces opérations.
Absence de constatation d’une provision en présence d’un risque ou d’une charge à venir.
Retard dans la réception des ordres de dépense et des informations comptables.</t>
  </si>
  <si>
    <t xml:space="preserve">Contrôle de la réception de l’information (autocontrôle), tracé sur le tableau de bord.
Relance de l’acteur responsable chargé du suivi du recensement, en cas de détection d’un service gestionnaire n’ayant pas adressé son recensement (autocontrôle).
Contrôle de supervision contemporain par le visa du courrier de relance adressé à l’acteur chargé du suivi du recensement.
Contrôle de supervision, lors du diagnostic du processus, de la mise en place effective de ces mesures.
</t>
  </si>
  <si>
    <t>Etablissement et diffusion de la description de la procédure de recensement des provisions (acteurs, délais et calendrier...) si possible en lien avec l’ordonnateur / l’acteur
chargé du recensement des provisions.
Établissement d’un annuaire des services gestionnaires responsables de la production de l’information sur les provisions (annuaire correspondant aux services gestionnaires habilités à constater une dépense).
Désignation du ou des acteurs sur l’organigramme fonctionnel.</t>
  </si>
  <si>
    <t>Tableau de bord (ou annuaire des services gestionnaires) de la réception des données, annoté à chaque réception.
Copies des courriers de relance de l’acteur chargé du suivi du recensement des provisions resté muet.</t>
  </si>
  <si>
    <t>Les éléments d’information comptable sur les provisions ne sont pas transmises dans les délais.</t>
  </si>
  <si>
    <t>Contrôle du respect du calendrier (autocontrôle) tracé sur le tableau de bord.
Relance de l’acteur responsable chargé du suivi du recensement, en cas de détection de non respect du calendrier (autocontrôle).
Contrôle de supervision contemporain par le visa du courrier de relance adressé à l’acteur chargé du suivi du recensement.
Restitutions, clôture terminée, sur le respect du calendrier à l’acteur chargé du suivi du recensement.
Contrôle de supervision à posteriori, lors du diagnostic de processus, de la mise en place et de l’effectivité de ces mesures.</t>
  </si>
  <si>
    <t>Documentation et diffusion d’un calendrier, établi si possible en lien l’ordonnateur, de transmission de l’information comptable.</t>
  </si>
  <si>
    <t>Tableau de bord (ou annuaire des services gestionnaires) de la réception des données, annoté à chaque réception.
Courriers de relances adressés au responsable chargé du suivi du recensement resté muet.</t>
  </si>
  <si>
    <t>Aucun document comptable (application des modalités de calcul...) ne vient à l’appui des écritures de provisions.
Non signalement de l’absence de document comptable.</t>
  </si>
  <si>
    <t>Contrôle de la présence et de la qualité des documents de chaque provision à constituer (autocontrôle).
Saisine de l’acteur chargé du recensement en cas de détection d’anomalies. Contrôle de supervision contemporain lors du visa du courrier de saisine.
Contrôle de supervision à posteriori, lors du diagnostic de processus, de la mise en place et de l’effectivité de ces mesures.</t>
  </si>
  <si>
    <t>Élaboration et diffusion d’une liste de documents comptables par type de provisions en fonction des risques et des charges visés.</t>
  </si>
  <si>
    <t>Copies des courriers de saisine de l’acteur chargé du recensement des provisions en cas de détection d’anomalies.</t>
  </si>
  <si>
    <t>Confusion entre provisions pour risques et provisions pour charges, confusion entre provisions et charges à payer.
Non signalement d’une erreur dans la nature de l’opération.</t>
  </si>
  <si>
    <t>Contrôle du correct enregistrement comptable au vu des pièces justificatives et des documents comptables (autocontrôle).
Éventuellement, contrôle de supervision, lors du diagnostic du processus, de la mise en place effective de ces mesures.</t>
  </si>
  <si>
    <t>Diffusion des éléments du plan comptable, en distinguant provisions pour risques et provisions pour charges, éventuellement sous la forme de fiches.</t>
  </si>
  <si>
    <t>Éventuellement, contrôle de supervision a posteriori, lors du diagnostic de processus, de la mise en place et de l’effectivité de ces mesures.</t>
  </si>
  <si>
    <t>Documentation et diffusion des règles définies en matière de conservation des documents comptables et des pièces justificatives afférents aux provisions. Les règles de conservation des documents et pièces doivent être déterminées, en distinguant :
- ce qui doit être archivé, de ce qui doit demeurer à disposition de l’agence comptable ;
- parmi ce qui doit être archivé, les archives vivantes (non nécessaires au fonctionnement habituel du service mais qui doivent rester à proximité pour être probablement utilisées), des archives mortes.</t>
  </si>
  <si>
    <t>Les documents comptables (tableaux et autres documents explicitant les motifs des provisions et les calculs de leur estimation, décisions du comité des risques ou de
l’ordonnateur, copies des courriers adressés à l’acteur chargé du recensement…) doivent être classés (d’abord par type, ensuite chronologiquement).</t>
  </si>
  <si>
    <t>Traitement comptable des ajustements et des reprises de provisions</t>
  </si>
  <si>
    <t>Absence de suivi de la réévaluation des provisions</t>
  </si>
  <si>
    <t>L’ordre de dépense n’est pas reçu par l’agent comptable.</t>
  </si>
  <si>
    <t>Contrôle d’analyse de l’ancienneté des opérations comptabilisées en provisions pour risques ou charges (autocontrôle).
En cas d’anomalie, saisine de l’acteur chargé du recensement pour demande d’explications.
Contrôle de supervision contemporain lors du visa du courrier de saisine.
Contrôle de supervision, lors du diagnostic du processus, de la mise en place effective de ces mesures.</t>
  </si>
  <si>
    <t>Copies des courriers de saisine de l’acteur chargé du recensement des provisions.</t>
  </si>
  <si>
    <t>Absence de suivi de la reprise des provisions</t>
  </si>
  <si>
    <t>Le titre de recette n’est pas reçu par l’agent comptable.</t>
  </si>
  <si>
    <t>Contrôle de rapprochement avec les autres éléments d’information à disposition de l’agent comptable (autocontrôle) : indemnisation suite à décision défavorable dans le cas d’un litige… (événements de gestion de l’année écoulée).
En cas d’anomalie, saisine de l’acteur chargé du recensement pour demande d’explications.
Contrôle de supervision contemporain lors du visa du courrier de saisine.
Contrôle de supervision, lors du diagnostic du processus, de la mise en place effective de ces mesures.</t>
  </si>
  <si>
    <t>Ecritures de réévaluation et de reprise des provisions erronées</t>
  </si>
  <si>
    <t>Absence de contrôle des modalités de réévaluation et de reprise des provisions.
Non respect des modalités de réévaluation et de reprise des opérations.</t>
  </si>
  <si>
    <t>Contrôle du correct enregistrement des écritures comptables (autocontrôle).
Contrôle de supervision, lors du diagnostic du processus, de la mise en place effective de ces mesures.</t>
  </si>
  <si>
    <t>Traitement des opérations des régies</t>
  </si>
  <si>
    <t>Traitement des opérations par les régisseurs</t>
  </si>
  <si>
    <t>Enregistrement des paiements hors délai</t>
  </si>
  <si>
    <t>Les paiements reçus ne sont pas enregistrés
quotidiennement.</t>
  </si>
  <si>
    <t>Si la régie est d’une certaine importance, mise en place d’un contrôle a posteriori sur les délais par le régisseur, sur les opérations de guichet, par rapprochement entre, d’une part, les données de la comptabilité "matière" (stocks, valeurs) et/ou les quittances
remises, et d’autre part, les encaissements retracés en comptabilité (autocontrôle).</t>
  </si>
  <si>
    <t>Texte instituant la régie, fixant la nature des recettes susceptibles d’être encaissées par le régisseur, le montant maximum de l’encaisse et le montant du fonds de caisse permanent du régisseur.
Élaboration et diffusion des modalités de mise en recouvrement de l’ensemble des recettes de l’établissement (guide, fiche, aide-mémoire...).</t>
  </si>
  <si>
    <t>Encaissement non conforme à la réglementation</t>
  </si>
  <si>
    <t>Contrôle de la nature de la recette lors de l’encaissement (autocontrôle).</t>
  </si>
  <si>
    <t>Texte instituant la régie, fixant la nature des recettes susceptibles d’être encaissées par le régisseur, le montant maximum de l’encaisse et le montant du fonds de caisse permanent du régisseur.
Élaboration et diffusion des modalités de mise en recouvrement de l’ensemble des recettes de l’établissement (guide, fiche, aide-mémoire...).
Organigramme fonctionnel désignant les personnels en charge du processus.</t>
  </si>
  <si>
    <t>Absence de remboursement d’encaissements non conformes à la réglementation</t>
  </si>
  <si>
    <t>Contrôle de la nature des recettes dont le remboursement est demandé à l’agent comptable, lors de l’établissement du relevé détaillé (autocontrôle).</t>
  </si>
  <si>
    <t>Eventuellement, établissement d’une fiche de contrôle sur les modalités de traitement des recettes indûment perçues.</t>
  </si>
  <si>
    <t>Relevé des recettes indûment perçues adressé à l’agent comptable.</t>
  </si>
  <si>
    <t>Toutes les recettes revenant à l’établissement ne sont pas recouvrées.
Erreur ou fraude dans une régie de recettes.</t>
  </si>
  <si>
    <t>Remise de la quittance ou de la valeur à chaque encaissement (autocontrôle).
Si la régie est d’une certaine importance, mise en place d’un contrôle a posteriori par le régisseur, sur les opérations de guichet, par rapprochement entre, d’une part, les données de la comptabilité "matière" (stocks, valeurs) et/ou les quittances
remises, et d’autre part, les encaissements retracés en comptabilité (autocontrôle).</t>
  </si>
  <si>
    <t>Instruction codificatrice M9-R.
Élaboration et diffusion des modalités de mise en recouvrement de l’ensemble des recettes de l’établissement (guide, fiche, aide-mémoire...).</t>
  </si>
  <si>
    <t>Les encaissements doivent donner lieu à remises de quittances ou de valeurs (valeurs inactives ou des biens stockés tels que des publications, etc.).
Pour tout encaissement en numéraire sans remise de valeurs, le régisseur est tenu de délivrer des quittances numérotées extraites d’un registre à souches. Il est approvisionné sur sa demande par l’agent comptable, ou, avec l’accord de ce dernier,
par le comptable de la DGFiP de sa résidence administrative. Cette quittance peut être éditée automatiquement par une machine enregistreuse ou automate.
Les encaissements à l’aide de machines enregistreuses ou automates doivent être effectués en conformité avec les dispositifs préconisés par l’instruction codificatrice M9-R (pages 43 et 44).</t>
  </si>
  <si>
    <t>Toutes les recettes ne sont pas encaissées</t>
  </si>
  <si>
    <t>Lorsqu’un chèque est impayé, la recette initiale n’est pas modifiée. Si aucun versement volontaire n’intervient avant la transmission des justificatifs, le régisseur l’isole dans sa comptabilité au compte « effets impayés ».
Le recouvrement des impayés est, après émission d’un titre de recettes par l’ordonnateur, poursuivi par l’agent comptable (auquel est transmis le chèque impayé).
Mise en place d’un dispositif de contrôle du suivi et de régularisation des chèques impayés (à partir de la balance) : contrôle de la nature des opérations imputées sur ce compte et des délais de régularisation, selon une périodicité à définir, au
moins mensuelle (autocontrôle).
Ce compte doit être régularisé le plus rapidement possible et au minimum une fois par mois.</t>
  </si>
  <si>
    <t>Instruction codificatrice M9-R.
Éventuellement, établissement d’une fiche de contrôle sur les modalités de suivi, de comptabilisation et de régularisation des chèques impayés.</t>
  </si>
  <si>
    <t>Conservation des pièces de rejet (relevé d’opérations) à l’appui de la comptabilité.
Justification (pièces, annotation d’éléments d’explication...) des chèques impayés non régularisés dans les délais.</t>
  </si>
  <si>
    <t>Le paiement n’est pas conforme à la réglementation</t>
  </si>
  <si>
    <t>Le plafond de paiement des dépenses de matériel et de fonctionnement et le plafond de paiement des dépenses d’intervention et de subventions ne sont pas respectés.
La dépense n’est pas prévue par l’acte constitutif de la régie et aurait dû faire l’objet d’un mandatement préalable par l’ordonnateur.</t>
  </si>
  <si>
    <t>Contrôles exhaustifs et a priori sur la nature et le montant de la dépense (autocontrôle).</t>
  </si>
  <si>
    <t>Décret du 20 juillet 1992 et acte constitutif de la régie (voire arrêté encadrant la création de la régie).
Éventuellement, élaboration de fiches de contrôle sur les modalités de contrôle des dépenses.</t>
  </si>
  <si>
    <t>Absence d’attestation du service fait</t>
  </si>
  <si>
    <t>Contrôle a priori de payeur prévu aux articles 12 et 13 du décret du 20 décembre 1962 sur la justification du service fait (autocontrôle) : le régisseur doit être en possession d’une pièce lui permettant de s’assurer que le service a été fait.</t>
  </si>
  <si>
    <t>Les contrôles de validité de la créance qui incombent au régisseur d’avances ne sont pas réalisés.
Le paiement est effectué au vu d’une pièce erronée, incomplète ou fausse.</t>
  </si>
  <si>
    <t>Contrôles exhaustifs et a priori de payeur et de caissier prévus aux articles 12 et 13 du décret du 20 décembre 1962 (autocontrôle) sur la présence, la régularité et de la suffisance des pièces justificatives appuyant l’opération (autocontrôle).</t>
  </si>
  <si>
    <t>Modalités de justification du paiement des dépenses (le régisseur paye les dépenses au vu des pièces justificatives exigées par les agents comptables pour les paiements assignés directement sur leur caisse : les pièces justificatives requises par nature de dépense sont listées dans une nomenclature fournie au régisseur par l’agent comptable).</t>
  </si>
  <si>
    <t>Le paiement ne libère pas l’établissement public</t>
  </si>
  <si>
    <t>Les contrôles qui incombent au régisseur d’avances ne sont pas réalisés.
Le paiement n’est pas libératoire.</t>
  </si>
  <si>
    <t>Contrôles exhaustifs et a priori de caissier prévus à l’article 13 du décret du 20 décembre 1962 (autocontrôle) sur le caractère libératoire du règlement :
- contrôle des identités bancaires ;
- contrôle de l’identité de la personne payée en numéraire (production des justifications d’identité) et acquis libératoire ;
- renvoi des opposition.</t>
  </si>
  <si>
    <t>Modalités de traitement des oppositions et des paiements en numéraire.</t>
  </si>
  <si>
    <t>Erreur dans le montant payé et comptabilisé</t>
  </si>
  <si>
    <t>Contrôles exhaustifs et a priori de payeur prévus aux articles 12 et 13 du décret du 20 décembre 1962 sur l’exactitude des calculs de liquidation (autocontrôle).</t>
  </si>
  <si>
    <t>Carence dans la tenue des documents comptables</t>
  </si>
  <si>
    <t>Le régisseur ne tient pas ou tient imparfaitement ses registres comptables :
- les écritures comptables ne sont pas correctement enregistrées sur les registres et carnets à souche ;
- l’arrêté comptable n’est pas quotidien ;
- l’ajustement des comptes, le rapprochement des comptes de disponibilités, ne sont pas réalisés ;
- carence dans la tenue de la comptabilité des valeurs inactives et matière.
Une balance ne peut pas être produite à la demande de l’agent comptable.
La comptabilité est tenue sur un support informatique non connu de la DGFiP.</t>
  </si>
  <si>
    <t>Le régisseur doit, a minima, tenir un livre journal, un carnet de situation des disponibilités, un registre à souches.
Lorsque l’importance de la régie le nécessite, des carnets de développement pour les opérations de certains comptes peuvent être ouverts (dépenses, recettes et opérations diverses), de même que des journaux divisionnaires. Le cas échéant, le régisseur tient une comptabilité des valeurs inactives.
Il est recommandé d’utiliser un produit informatique connu de la DGFiP pour la tenue de la comptabilité.
Quel que soit le mode de tenue de la comptabilité, celle-ci doit permettre de retracer le détail des opérations (en particulier, d’encaissement et de décaissement) avec la date, le libellé, le montant, le mode de paiement (le registre à souches peut servir de support de détail des opérations).</t>
  </si>
  <si>
    <t>Documentation des modalités de tenue de la comptabilité des régies. Décret n°92-681 du 20 juillet 1992, instruction codificatrice n°05-042- M9-R du 30 septembre 2005.</t>
  </si>
  <si>
    <t>Les enregistrements comptables ne sont pas faits sur le bon compte.
L’ensemble des comptes nécessaires au fonctionnement de la régie n’est pas ouvert dans la comptabilité du régisseur.
Carence dans l’établissement de la comptabilité.</t>
  </si>
  <si>
    <t>Contrôle des enregistrements comptables au fil de l’eau en comptabilité (autocontrôle).</t>
  </si>
  <si>
    <t>Documentation des modalités de tenue de la comptabilité des régies. Plan comptable. Décret n° 92-681 du 20 juillet 1992, instruction codificatrice n° 05-042 M9-R du 30 septembre 2005.
Éventuellement, établissement d’une nomenclature commentée à destination des régisseurs.</t>
  </si>
  <si>
    <t>Les opérations provisoirement imputées ne sont pas soldées</t>
  </si>
  <si>
    <t>Les opérations en imputation provisoire (compte d’opérations diverses et subdivisions de ce compte) tenus par le régisseur ne sont pas soldés régulièrement.
Absence de suivi du compte "opérations diverses".
Ces fonds peuvent faire l’objet de fraude interne.</t>
  </si>
  <si>
    <t>Le compte opérations diverses doit être régularisé au plus tard un mois après leur constatation. L’absence de régularisation des opérations doit être justifiée.
Éventuellement, désignation d’un acteur de la régie, responsable du suivi des opérations diverses.
Mise en place d’un dispositif de contrôle du suivi et de régularisation des comptes (à partir de la balance et du carnet de développement des opérations du compte « Opérations diverses ») :
contrôle de la nature des opérations imputées sur ce compte, des délais de régularisation, de la correcte imputation définitive, selon une périodicité à définir, au moins mensuelle (autocontrôle).</t>
  </si>
  <si>
    <t>Eventuellement, description dans une fiche de contrôle des les modalités de suivi et de régularisation des opérations diverses.</t>
  </si>
  <si>
    <t>Le compte "opérations diverses" ne doit retracer que les opérations dont l’imputation n’a pas été prévue à un compte particulier (recettes ne pouvant recevoir une imputation définitive, rejets de pièces justificatives effectués par l’ordonnateur ou par l’agent comptable…).
Le cas échéant, suivi sur un carnet de développement des opérations du compte "opérations diverses".
Justification (pièces, annotation d’éléments d’explication...) des opérations non régularisées dans les délais.</t>
  </si>
  <si>
    <t>Arrêtés comptables périodiques non effectués</t>
  </si>
  <si>
    <t>L’arrêté comptable journalier, mensuel ou annuel n’a pas lieu.
Carence dans l’ajustement de la comptabilité.</t>
  </si>
  <si>
    <t>Arrêtés comptables réalisés périodiquement (autocontrôle).
Contrôle au moins mensuel de l’équilibre de la balance des comptes par le régisseur (autocontrôle).</t>
  </si>
  <si>
    <t>Toutes les recettes ne sont pas reversées dans les délais</t>
  </si>
  <si>
    <t>Au moins une fois par mois, ou suivant la périodicité prévue par le texte constitutif de la régie, ou lorsque le montant de son encaisse atteint la limite fixée par ce texte, le régisseur verse - s’il dispose d’un compte de dépôt de fonds au Trésor - la totalité de l’avoir de son compte sur le compte de dépôt de fonds au Trésor de l’agent comptable. S’il ne dispose pas d’un compte de dépôt de fonds, le régisseur transmet à l’agent comptable les chèques au plus tard le lendemain de leur réception ; il verse le numéraire
directement à la caisse de l’agent comptable ou exceptionnellement à la caisse du comptable du Trésor le plus proche de sa résidence.</t>
  </si>
  <si>
    <t>Acte constitutif de la régie qui précise les délais de versement. Instruction codificatrice M9-R.
Éventuellement, établissement d’un calendrier des versements en accord avec l’agent comptable.</t>
  </si>
  <si>
    <t>Le régisseur ne transmet pas périodiquement la justification de ses opérations de recettes et de dépenses</t>
  </si>
  <si>
    <t>Le régisseur de recettes ne transmet pas les pièces justificatives des recettes encaissées par ses soins ; l’ordre de recettes de régularisation ne peut être émis.
Le régisseur d’avances ne transmet pas les pièces justificatives des dépenses payées par ses soins ; le mandat de régularisation ne peut être émis.
Les documents comptables ne sont pas remis périodiquement par le régisseur à l’agent comptable :
- L’agent comptable ne reçoit pas la balance des comptes chaque mois.
- L’agent comptable ne reçoit pas les documents comptables en fin d’année.</t>
  </si>
  <si>
    <t>Organisation :
- le régisseur doit transmettre au minimum une fois par mois (ou selon la périodicité prévue par l’acte institutif) à l’agent comptable les pièces justificatives de ses recettes, à l’appui de l’état de ventilation par nature des recettes encaissées.
- le régisseur doit transmettre au minimum une fois par mois (ou selon la périodicité prévue par l’acte institutif) à l’agent comptable les pièces justificatives de ses dépenses ;
- les documents comptables (essentiellement la balance des comptes) doivent être adressés par le régisseur à l’agent comptable mensuellement et annuellement (y compris lorsque la situation est sans changement par
rapport au mois précédent).
Contrôle de la périodicité de remise des documents comptables et des pièces justificatives par le régisseur par visa des bordereaux de remise (autocontrôle).</t>
  </si>
  <si>
    <t>Documentation des modalités de transmission des documents comptables à l’agent comptable et des modalités de reconstitution de l’avance.
Documentation sous forme de liste de pièces justificatives de recettes et de dépenses.
Sensibilisation du régisseur à la réglementation.
La nomination d’un nouveau régisseur est l’occasion de préciser les modalités de transfert des opérations à l’agent comptable et à l’ordonnateur, et les documents à produire.</t>
  </si>
  <si>
    <t>Discordances entre les pièces, les documents comptables et les fonds remis à l’agent comptable</t>
  </si>
  <si>
    <t>Contrôle lors de la transmission des pièces de recettes : le régisseur doit s’assurer que le montant des pièces transmises est bien égal au montant comptabilisé dans les documents comptables et au montant figurant sur l’état mensuel transmis à l’agent comptable, ainsi qu’au montant des recettes transférées à l’agent comptable (autocontrôle).
Contrôle lors de la transmission des pièces de dépenses : le régisseur doit s’assurer que le montant des pièces transmises est bien égal au montant comptabilisé dans les documents comptables (autocontrôle).</t>
  </si>
  <si>
    <t>Dcuments comptables et pièces justificatives classés ou archivés de manière impropre</t>
  </si>
  <si>
    <t>Carence dans la piste d’audit.
Les documents comptables et les pièces justificatives ne sont pas conservés en lieu sûr, ni immédiatement accessibles.</t>
  </si>
  <si>
    <t>Les documents comptables et les pièces justificatives doivent être conservés par le régisseur tant que les comptes de l’agent comptable n’ont pas fait l’objet d’un jugement définitif (il appartient au régisseur de prendre l’attache de l’agent comptable). À tout le moins, tous les documents et pièces justificatives qui ne sont transmis ni à l’ordonnateur, ni au comptable, doivent être conservés dans la régie au moins jusqu’au 31 décembre de l’année qui suit celle de leur fait générateur.
Les documents comptables et les pièces justificatives doivent être archivés chronologiquement et accessibles sans délai.</t>
  </si>
  <si>
    <t>Numéraire</t>
  </si>
  <si>
    <t>Enregistrement comptable des rectifications (annulation / réduction = "avoir" recette</t>
  </si>
  <si>
    <t>Annulation / réduction des ordres de recette</t>
  </si>
  <si>
    <t>Remise gracieuse</t>
  </si>
  <si>
    <t>Admission en non valeur</t>
  </si>
  <si>
    <t>Encaissement comptabilisé sur la dette d’un autre débiteur</t>
  </si>
  <si>
    <t>Fraude ou erreur : l’effet bancaire ou le numéraire n’est pas comptabilisé sur la dette du vrai redevable.</t>
  </si>
  <si>
    <t>Si possible, mise en place d’une séparation des tâches entre la personne qui encaisse le paiement (cycle Trésorerie) et celle qui l’enregistre comptablement sur la dette du débiteur.
Contrôle à chaque enregistrement comptable de la comptabilisation de l’encaissement au bon débiteur (autocontrôle).
Éventuellement, contrôle de supervision a posteriori pouvant être programmé dans le plan de contrôle interne.
Contrôle de supervision a posteriori, lors du diagnostic du processus, de la mise en place et de l’effectivité de ces mesures.</t>
  </si>
  <si>
    <t>Désignation du ou des acteurs sur
l’organigramme fonctionnel.</t>
  </si>
  <si>
    <t>L’organisation de la séparation des tâches au sein de l’agence comptable – dès lors que le nombre de personnels l’autorise – doit s’articuler avec la réception des moyens de paiement remis par les débiteurs. Mais l’organisation d’une séparation des tâches entre la gestion du titre, d’une part, et la comptabilisation des encaissements, d’autre part, est complexe et lourde à organiser et, dans le cas d’un objectif de lutte contre les risques de fraude, pratiquement inopérante. Il est donc recommandé de programmer un contrôle de supervision a posteriori sur échantillon.</t>
  </si>
  <si>
    <t>Carence dans le suivi des rectifications sur recouvrement, des modifications des données administratives et civiles des débiteurs ou du titre.</t>
  </si>
  <si>
    <t>Etablissement et diffusion d’une typologie des justifications des modifications des renseignements sur le débiteur.</t>
  </si>
  <si>
    <t>Erreur ou fraude sur des modifications de l’identité et des références du débiteur.</t>
  </si>
  <si>
    <t>Pièces justificatives insuffisantes ou irrégulièresdes rectifications d’encaissement, des modifications des données administratives et
civiles du débiteur.</t>
  </si>
  <si>
    <t>Carence dans l’archivage des justifications des rectifications d’encaissement, des modifications des données administratives et civiles du débiteur</t>
  </si>
  <si>
    <t>Les justifications des modifications des renseignements sur les débiteurs et sur les encaissements réalisés, doivent être archivées par débiteur et chronologiquement, avec une distinction entre archives « vivantes » et « mortes » en fonction de l’existence de la créance ou de son extinction.</t>
  </si>
  <si>
    <t>cf référentiel de contrôle interne organisationnel - Archivage.</t>
  </si>
  <si>
    <t>Carence dans la mise en place d’une politique de recouvrement</t>
  </si>
  <si>
    <t>Absence de démarche concertée avec
l’ordonnateur.</t>
  </si>
  <si>
    <t>Etablissement d’une politique des poursuites en fonction des enjeux. 
Mise en place d’une politique concertée avec
l’ordonnateur : seuils, choix des procédures… 
Contrôle de supervision a posteriori, lors du diagnostic du processus, de la mise en place et de l’effectivité de ces mesures.</t>
  </si>
  <si>
    <t>Formalisation et diffusion de la politique des poursuites (échéances, seuils, modalités, choix des procédures d’exécution,
recours aux huissiers...), éventuellement sous la forme d’un planning des poursuites (chaîne d’émissions, relances, commandements…). 
Diffusion des fiches sur le recouvrement
contentieux, éventuellement adaptées. 
Désignation du ou des acteurs sur l’organigramme fonctionnel.</t>
  </si>
  <si>
    <t>Carence dans l’optimisation des procédures de poursuites (inadéquation des actes de poursuite).</t>
  </si>
  <si>
    <t>Carence dans la mise en oeuvre de la politique de recouvrement</t>
  </si>
  <si>
    <t>Carence dans la recherche du renseignement.</t>
  </si>
  <si>
    <t>Formalisation et diffusion de la
recherche du renseignement (sources, modalités,
calendrier...).</t>
  </si>
  <si>
    <t>Carence dans le suivi de l’activité des huissiers de justice</t>
  </si>
  <si>
    <t>Procédures d’exécution employées irrégulières</t>
  </si>
  <si>
    <t>Irrégularités affectant la mise en oeuvre des poursuites.</t>
  </si>
  <si>
    <t>Absence de formule exécutoire sur le titre de recettes.</t>
  </si>
  <si>
    <t>Carence dans l’archivage des actes, justifications et documents afférents aux poursuites</t>
  </si>
  <si>
    <t>Etablissement et diffusion des modalités d’archivage.</t>
  </si>
  <si>
    <t>Les documents actes, justifications et documents afférents aux poursuites doivent être archivés par débiteur et chronologiquement, avec
une distinction entre archives « vivantes » et « mortes » en fonction de l’existence de la créance ou de son extinction.</t>
  </si>
  <si>
    <t>cf. Référentiel de contrôle interne organisationnel.</t>
  </si>
  <si>
    <t>Pièces justificatives des suspensions irrégulières ou insuffisantes</t>
  </si>
  <si>
    <t>Carence dans le dispositif d’octroi des délais de paiement : respect des seuils de compétence, justification, suivi...</t>
  </si>
  <si>
    <t>Contrôle de la suspension de poursuites au vu des pièces justificatives à chaque suspension (autocontrôle).
Contrôle de supervision a posteriori pouvant être programmé dans le plan de contrôle interne.
Contrôle de supervision a posteriori, lors du diagnostic du processus, de la mise en place et de l’effectivité de ces mesures.</t>
  </si>
  <si>
    <t>Enregistrement d’une suspension pour un débiteur erroné</t>
  </si>
  <si>
    <t>La suspension est enregistrée pour un autre débiteur</t>
  </si>
  <si>
    <t>Contrôle de l'enregistrement de la suspension de poursuites (autocontrôle).
Contrôle de supervision a posteriori pouvant être programmé dans le plan de contrôle interne.
Contrôle de supervision a posteriori, lors du diagnostic du processus, de la mise en place et de l’effectivité de ces mesures.</t>
  </si>
  <si>
    <t>Fraude</t>
  </si>
  <si>
    <t>Enregistrement non actualisée d’une suspension de poursuites</t>
  </si>
  <si>
    <t>La suspension ne se justifie plus mais reste enregistrée.</t>
  </si>
  <si>
    <t>Exploitation des listes des débiteurs dont les poursuites sont suspendues (autocontrôle).
Contrôle de la suppression du code "suspension" (autocontrôle).
Contrôle de supervision a posteriori, lors du diagnostic du processus, de la mise en place et de l’effectivité de ces mesures.</t>
  </si>
  <si>
    <t>Elaboration et diffusion des modalités de suspension de poursuites (exploitation des listes des débiteurs affectés d’une suspension de poursuites, existence de critères de suppression des codes suspension dans le système d’information si le suivi des poursuites est informatisé...).</t>
  </si>
  <si>
    <t>Irrégularité formelle du titre d’annulation ou de réduction de recettes</t>
  </si>
  <si>
    <t xml:space="preserve">Absence totale ou partielle de visa des titres d’annulation ou de réduction de recettes.
</t>
  </si>
  <si>
    <t>Visa des titres d’annulation de recettes : contrôle du respect de la régularité du titre d’annulation / réduction (autocontrôle).
Lorsque les indications ou les mentions portées sur le titre d’annulation / réduction ne permettent pas à l’agent comptable de s’assurer des motifs de l’annulation ou de la réduction ou si le titre comporte des irrégularités matérielles, signalement à l’ordonnateur du refus de prise en charge.
Contrôle de supervision contemporain lors du visa du courrier.
Contrôle de supervision a posteriori, lors du diagnostic du processus, de la mise en place et de l’effectivité de ces mesures.</t>
  </si>
  <si>
    <t>Les informations produites (ou non) à l’appui de la réduction ou de l’annulation du titre d’annulation ou de réduction de recettes ne permettent pas d’asseoir le contrôle de l’agent comptable.</t>
  </si>
  <si>
    <t xml:space="preserve">Les pièces justificatives produites (ou non) à l’appui du titre de réduction / annulation ne permettent pas d’asseoir le contrôle du comptable.
</t>
  </si>
  <si>
    <t>Contrôle de la présence et de la qualité des pièces justificatives produites par l’ordonnateur. Contrôle de la justification des annulations et réductions au vu des pièces justificatives (autocontrôle).
Lorsque les justifications sont insuffisantes pour motiver l’annulation ou de la réduction, signalement à l’ordonnateur du refus de prise en charge.
Contrôle de supervision contemporain lors du visa du courrier.
Contrôle de supervision a posteriori, lors du diagnostic du processus, de la mise en place et de l’effectivité de ces mesures.</t>
  </si>
  <si>
    <t>Elaboration et diffusion d’une
liste des pièces justificatives des annulations /
réductions.</t>
  </si>
  <si>
    <t>Courrier de signalement de suspension
de prise en charge.</t>
  </si>
  <si>
    <t>Erreur ou fraude sur les annulations ou les réductions des titres de recettes. Erreur ou fraude sur des modifications de l’identité et des références du débiteur.</t>
  </si>
  <si>
    <t>Contrôle de la validité de la remise au vu des pièces justificatives (autocontrôle). 
Contrôle de supervision contemporain lors de la signature de la décision de remise (signature du bordereau de transmission de l’ordre de dépense).
Éventuellement, contrôle de supervision a posteriori, lors du diagnostic du processus, de la mise en place et de l’effectivité de ces mesures.</t>
  </si>
  <si>
    <t>Elaboration et diffusion d’une liste des pièces justificatives des remises gracieuses.
Désignation du ou des acteurs sur l’organigramme fonctionnel.</t>
  </si>
  <si>
    <t>Archivage des copies des bordereaux de transmission.</t>
  </si>
  <si>
    <t>Contrôle de l’intervention des autorités de validation de la remise (autocontrôle).
Contrôle de supervision contemporain lors de lasignature de la décision de remise (signature du bordereau de transmission de l’ordre de dépense).
Éventuellement, contrôle de supervision a posteriori, lors du diagnostic du processus, de la mise en place et de l’effectivité de ces mesures.</t>
  </si>
  <si>
    <t>Les pièces justificatives produites (ou non) à l’appui l’ordre de dépense afférent à la remise gracieuse ne permettent pas d’asseoir le contrôle de l’agent comptable et de justifier la remise gracieuse.</t>
  </si>
  <si>
    <t>Contrôle de la présence et de la qualité des pièces justificatives produites par l’ordonnateur. Contrôle de la validité de la remise gracieuse au vu des pièces justificatives (autocontrôle).
Lorsque les justifications sont insuffisantes pour motiver la remise, signalement à l’ordonnateur du refus de prise en charge.
Contrôle de supervision contemporain lors du visa du courrier.
Contrôle de supervision a posteriori, lors du diagnostic du processus, de la mise en place et de l’effectivité de ces mesures.</t>
  </si>
  <si>
    <t>Courrier de signalement de suspension de prise en charge.</t>
  </si>
  <si>
    <t>Contrôle de la validité de la demande de non-valeur au vu des pièces justificatives (autocontrôle).
Contrôle de supervision contemporain lors de la signature de la demande d’admission en non-valeur (signature du bordereau).
Contrôle de supervision a posteriori, lors du diagnostic du processus, de la mise en place et de l’effectivité de ces mesures.</t>
  </si>
  <si>
    <t>Elaboration et diffusion d’une liste des pièces justificatives des admissions en non-valeur (poursuites, demandes de renseignement, réalisées et infructueuses).
Désignation du ou des acteurs sur l’organigramme fonctionnel.</t>
  </si>
  <si>
    <t>Carences dans le recensement des produits à rattacher</t>
  </si>
  <si>
    <t xml:space="preserve">Absence de recensement de l’ensemble des produits à rattacher à l’exercice.
</t>
  </si>
  <si>
    <t>Contrôle de la réception des données (autocontrôle) tracé sur le tableau de bord.
Relance de l’acteur responsable chargé du suivi du recensement, en cas de détection d’un service gestionnaire n’ayant pas adressé son recensement (autocontrôle).
Contrôle de supervision contemporain par le visa du courrier de relance adressé à l’acteur chargé du suivi du recensement.
Contrôle de supervision à posteriori, lors du diagnostic de processus, de la mise en place et de l’effectivité de ces mesures.</t>
  </si>
  <si>
    <t>Etablissement et diffusion de la description de la procédure de recensement des produits à rattacher (acteurs, délais et calendrier...) si possible en lien avec l’ordonnateur / l’acteur chargé du recensement des provisions.
Établissement d’un annuaire des services gestionnaires responsables de la production de l’information sur les produits à rattacher (annuaire correspondant aux services gestionnaires habilités à constater une recette).
Désignation du ou des acteurs sur l’organigrammefonctionnel.</t>
  </si>
  <si>
    <t>Tableau de bord (ou annuaire des services gestionnaires) de la réception des données, annoté à chaque réception. Courriers de relances adressés au responsable chargé du suivi du recensement resté muet.</t>
  </si>
  <si>
    <t>Absence d’établissement d’un annuaire des services gestionnaires susceptibles de produire de l’information sur les produits à rattacher. L’agent comptable ne reçoit pas les données pour l’ensemble des gestionnaires.</t>
  </si>
  <si>
    <t>Les éléments d’information comptable sur les produits à rattacher ne sont pas transmises dans les délais.</t>
  </si>
  <si>
    <t>Carence dans les documents appuyant la constitution des produits à rattacher</t>
  </si>
  <si>
    <t>Aucun document comptable (application des modalités de calcul...) ne vient à l’appui des écritures de produits à rattacher (ordre de recettes ou ordre d’annulation / réduction de recettes).</t>
  </si>
  <si>
    <t>Contrôle de la présence et de la qualité des documents de chaque produit à rattacher (autocontrôle).
Saisine de l’acteur chargé du suivi du recensement en cas de détection d’anomalies.
Contrôle de supervision contemporain lors du visa du courrier de saisine.
Contrôle de supervision à posteriori, lors du diagnostic de processus, de la mise en place et de l’effectivité de ces mesures.</t>
  </si>
  <si>
    <t>Élaboration et diffusion d’une liste de documents comptables par type de produits à rattacher</t>
  </si>
  <si>
    <t>Copies des courriers de saisine de l’acteur chargé du suivi du recensement en cas de détection d’anomalies.</t>
  </si>
  <si>
    <t>Non signalement de l’absence de document comptable.</t>
  </si>
  <si>
    <t>Exercice de rattachement erroné</t>
  </si>
  <si>
    <t>Les produits ne sont pas rattachés à l’exercice qui les concerne.</t>
  </si>
  <si>
    <t>Contrôle du rattachement au bon exercice des produits à rattacher (autocontrôle).
Éventuellement, un contrôle peut être mis en oeuvre ultérieurement à la clôture pour s’assurer que des produits, désormais mis en recouvrement, n’auraient pas dû être comptabilisées en produits à
payer (autocontrôle). La détection de tels produits donnerait lieu à notification aux services gestionnaires pour prise en compte lors de la prochaine clôture.
Contrôle de supervision à posteriori, lors du diagnostic de processus, de la mise en place et de l’effectivité de ces mesures.</t>
  </si>
  <si>
    <t>Evaluation anormale des charges à rattacher</t>
  </si>
  <si>
    <t xml:space="preserve">Carence dans la réception de l’ensemble des produits à rattacher.
</t>
  </si>
  <si>
    <t>Revue analytique des produits à rattacher par comparaison de son évolution d’un exercice sur l’autre (autocontrôle).
Signalement à l’acteur chargé du suivi du recensement en cas d’évolution anormale (hausse ou baisse).
Contrôle de supervision contemporain lors de la signature du signalement.
Contrôle de supervision a posteriori, lors du diagnostic du processus, de la mise en place de ces mesures.</t>
  </si>
  <si>
    <t>Signalement à l’acteur chargé du suivi du recensement des évolutions anormales de situations.</t>
  </si>
  <si>
    <t>Contrôle de l’enregistrement au bon compte selon la nature des produits à rattacher (autocontrôle).
Contrôle de supervision a posteriori, lors du diagnostic du processus, de la mise en place de ces mesures.</t>
  </si>
  <si>
    <t>Travaux de dépréciation tardifs ne permettant pas un rattachement à l’exercice</t>
  </si>
  <si>
    <t>Etablissement (en concertation avec l’acteur chargé du recensement/ordonnateur) et diffusion d’un calendrier de recensement.
Organigramme fonctionnel précisant les acteurs du recensement.</t>
  </si>
  <si>
    <t>Evaluation erronée des dépréciations de créances</t>
  </si>
  <si>
    <t>Contrôle de la valorisation de chaque dépréciation à comptabiliser (autocontrôle), au vu des données disponibles (taux de non-paiement...).
Contrôle de cohérence par analyse de la variation totale du montant entre l’exercice courant et les exercices précédents (autocontrôle).
Contrôle de supervision contemporain lors de la signature du bordereau de transmission des éléments comptables à l’acteur chargé du recensement/ordonnateur.</t>
  </si>
  <si>
    <t>Elaboration et diffusion des normes conduisant à déprécier des créances (typologie des faits...).</t>
  </si>
  <si>
    <t>Carence dans les documents appuyant les dépréciations de créances</t>
  </si>
  <si>
    <t>Aucun document comptable (application des modalités de calcul, tableaux de créances dépréciées...) ne vient en appui des écritures de dépréciations.</t>
  </si>
  <si>
    <t>Contrôle de la présence et de la qualité des documents de chaque produit à déprécier (autocontrôle).
Contrôle de supervision contemporain lors de la signature du bordereau de transmission des éléments comptables à l’acteur chargé du recensement/ordonnateur.</t>
  </si>
  <si>
    <t>Elaboration et diffusion d’une liste de documents comptables par type de produits à déprécier.</t>
  </si>
  <si>
    <t>Tableaux et autres documents explicitant les motifs de la dépréciation et les calculs de son estimation.</t>
  </si>
  <si>
    <t>Les éléments d’information comptable sur les produits à déprécier ne sont pas transmis dans les délais.</t>
  </si>
  <si>
    <t>Contrôle de la transmission de l’information comptable à bonne date au vu du calendrier (autocontrôle).
Contrôle de supervision contemporain lors de la signature du bordereau de transmission des éléments comptables à l’acteur chargé du recensement/ordonnateur.</t>
  </si>
  <si>
    <t>Etablissement (en concertation avec l’ordonnateur) et diffusion d’un calendrier de recensement et de transmission de l’information comptable.</t>
  </si>
  <si>
    <t>Copie des bordereaux de transmission à l’ordonnateur.</t>
  </si>
  <si>
    <t>contrôle de l’enregistrement des
dépréciations au bon compte.
Contrôle de supervision a posteriori, lors du diagnostic du processus, de la mise en place et de l’effectivité de ces mesures.</t>
  </si>
  <si>
    <t>Organigramme fonctionnel
précisant les acteurs du recensement.</t>
  </si>
  <si>
    <t xml:space="preserve">Absence d’archivage des documents afférents aux créances dépréciées.
</t>
  </si>
  <si>
    <t>Les documents comptables (notamment les bordereaux de transmission signés par l’ordonnateur) doivent être archivés dans une série chronologique continue, et accessibles sans délai (dossier de clôture).</t>
  </si>
  <si>
    <t xml:space="preserve">Pièces manquantes, ne permettant pas de justifier les opérations.
</t>
  </si>
  <si>
    <t xml:space="preserve">Carence dans la piste d’audit.
</t>
  </si>
  <si>
    <t>Note sur 5</t>
  </si>
  <si>
    <t>Proba de survenance</t>
  </si>
  <si>
    <t>Risque résiduel</t>
  </si>
  <si>
    <t>Criticité majeure (3), moyenne(2), mineure (1)</t>
  </si>
  <si>
    <t>Appréciation de la criticité inhérente du risque</t>
  </si>
  <si>
    <t>Appréciation de la maturité du contrôle interne</t>
  </si>
  <si>
    <t xml:space="preserve">Enjeux financiers
(en € / dernier compte financier) </t>
  </si>
  <si>
    <t>Etablissement et diffusion d’un guide de la commande publique.
Diffusion des textes réglementaires relatifs à la nature de dépense considérée (code des marchés publics et circulaire d’application, textes relatifs aux aquisitions immobilières…) et de la liste des contrôles à effectuer lors de la prise en charge.
Établissement et diffusion d’une liste des pièces justificatives par type de commande (notamment pièces des marchés), ainsi que des formules et contenus obligatoires de ces pièces.
Diffusion de l'arrêté du 5 mai 2021 fixant la liste des pièces justificatives des dépenses (+ analyse détaillée du côté des CTs)</t>
  </si>
  <si>
    <t>La retenue de garantie n’est pas liquidée : la commande publique n’est pas garantie.</t>
  </si>
  <si>
    <t>Dispositif de suivi des marchés comportant une retenue de garantie (support informatique ou papier). La fiche de suivi doit préciser notamment le numéro de marché, le titulaire, le pourcentage et le montant de la retenue, la date d’expiration, le délai de garantie.
Inscription des modalités de retenue de garantie sur une fiche de suivi des marchés (% / montant du marché initial, montant).
Report systématique du montant retenu à chaque
paiement au titulaire du marché.</t>
  </si>
  <si>
    <t>Chaque agent en charge du visa doit contrôler que l’ordonnateur applique bien le contrat et que les informations relatives aux retenues de garantie ont bien été transférées (autocontrôle).
Contrôle de supervision, lors du diagnostic du processus, de la mise en place et de l’effectivité de
ces mesures.</t>
  </si>
  <si>
    <t>Étiquettes de lignes</t>
  </si>
  <si>
    <t>Total général</t>
  </si>
  <si>
    <t>Somme de Appréciation du risque résiduel</t>
  </si>
  <si>
    <t>Absence d’habilitation de l’établissement de crédit ou de la société d’assurance qui a accordé sa garantie.</t>
  </si>
  <si>
    <t>Absence de production de garantie à première demande (et non de caution personnelle et solidaire) lorsque le montant des sommes restant dues au titulaire, déduction faite des montants sous-traités, ne permet pas de procéder au prélèvement de la retenue de garantie.</t>
  </si>
  <si>
    <t>Absence de production de garantie à première demande ou si le pouvoir adjudicateur ne s’y oppose pas d’une caution personnelle et solidaire dans le cas où le premier paiement du marché est effectué au profit du sous-traitant.</t>
  </si>
  <si>
    <t>Diffusion de la liste des pièces justificatives, des règles et des justifications spécifiques au reversement des garanties du fournisseur (modèles types de documents…), des modalités de contrôle et de rapprochement des documents reçus.</t>
  </si>
  <si>
    <t>Montant de la garantie inexact</t>
  </si>
  <si>
    <t xml:space="preserve">La retenue de garantie excède 5 % du montant initial, augmenté le cas échéant, du montant des avenants. </t>
  </si>
  <si>
    <t>Le montant de la retenue de garantie excède le montant des prestations devant être effectuées par le titulaire ; la retenue de garantie porte sur des  prestations sous-traitées (sauf dispositions contractuelles particulières, seul le titulaire du marché supporte la retenue de garantie).</t>
  </si>
  <si>
    <t>Le montant cumulé du dispositif de suivi doit prendre en compte les retenues de garantie opérées, avec le détail des calculs réalisés.</t>
  </si>
  <si>
    <t>contrôle de la correcte évaluation des retenues de garantie : vérification du calcul pratiqué par l’ordonnateur (autocontrôle).
Contrôle de supervision, lors du diagnostic du processus, de la mise en place et de l’effectivité de ces mesures.</t>
  </si>
  <si>
    <t>Conservation des sûretés</t>
  </si>
  <si>
    <t>Carence dans la sécurité de la conservation des documents</t>
  </si>
  <si>
    <t>Non conservation des garanties à première demande ou des cautions personnelles dans un lieu sûr.</t>
  </si>
  <si>
    <t>Les copies des garanties à première demande et des cautions doivent être conservées dans un lieu sûr, si possible dans le coffre (ou chambre forte) du service du comptable (l’ordonnateur conserve l’original, car c’est à lui qu’il appartient, le cas échéant, de la mettre en jeu ; une seconde copie étant conservée dans les dossiers de marché ou dans les dossiers de suivi des retenues de garantie.).
Contrôle de supervision, lors du diagnostic du processus, de la mise en place et de l’effectivité de ces mesures.</t>
  </si>
  <si>
    <t>Contrôle de la régularité de la libération de garantie</t>
  </si>
  <si>
    <t>Garantie non libérée dans les délais réglementaires</t>
  </si>
  <si>
    <t>La garantie n’est pas identifiée et n’est pas libérée dans les délais réglementaires.</t>
  </si>
  <si>
    <t>Absence de suivi des comptes relatifs aux retenues de garantie : Les comptes de tiers retraçant les retenues de garantie ne sont pas périodiquement analysés.</t>
  </si>
  <si>
    <t>Copies des courriers éventuels de
relance de l’ordonnateur.</t>
  </si>
  <si>
    <t>Libération de garantie à tort</t>
  </si>
  <si>
    <t>Etablissement et diffusion d’un guide de la commande publique.
Diffusion des textes réglementaires et des règles spécifiques à la procédure de retenue des garanties du fournisseur (articles 101 à 103 du code des marchés publics).</t>
  </si>
  <si>
    <t>Dans la mesure du possible, l’acteur chargé de la libération des garanties doit être distinct de celui chargé de leur constatation.
Contrôle de la régularité de la libération de la garantie (autocontrôle).
Contrôle de supervision, lors du diagnostic du processus, de la mise en place et de l’effectivité de ces mesures.</t>
  </si>
  <si>
    <t>La libération de garantie est réalisée sur la base d’un document incomplet ou erroné.</t>
  </si>
  <si>
    <t>Etablissement et diffusion de la liste et des mentions devant être portées par les pièces justificatives produites à l’appui de la libération de garanties.</t>
  </si>
  <si>
    <t>Contrôle de la présence et de la qualité des pièces justificatives de la libération de la garantie (autocontrôle).
Contrôle de supervision, lors du diagnostic du processus, de la mise en place et de l’effectivité de ces mesures</t>
  </si>
  <si>
    <t>Contrôle des calculs du montant à reverser au fournisseur (autocontrôle).
Contrôle de supervision, lors du diagnostic du processus, de la mise en place et de l’effectivité de ces mesures.</t>
  </si>
  <si>
    <t>Enregistrement comptable de la libération des garanties</t>
  </si>
  <si>
    <t>Annotation du dossier enregistré dans le dispositif de suivi des marchés comportant une retenue garantie.</t>
  </si>
  <si>
    <t>Contrôle de l’identité du fournisseur concerné par la libération de la garantie (autocontrôle).
Contrôle de supervision, lors du diagnostic du processus, de la mise en place et de l’effectivité de ces mesures.</t>
  </si>
  <si>
    <t>Note leviers EMR</t>
  </si>
  <si>
    <t>Cartographie des processus</t>
  </si>
  <si>
    <t>Nom du titulaire de la tâche</t>
  </si>
  <si>
    <t>Nom du suppléant de la tâche</t>
  </si>
  <si>
    <t>Organigramme fonctionnel nominatif</t>
  </si>
  <si>
    <t>Service agence comptable</t>
  </si>
  <si>
    <t>Administration générale</t>
  </si>
  <si>
    <t>Pôle recette</t>
  </si>
  <si>
    <t>Pôle dépense</t>
  </si>
  <si>
    <t>Pôle comptabilité</t>
  </si>
  <si>
    <t>Pôle qualité comptable</t>
  </si>
  <si>
    <t>Personnels</t>
  </si>
  <si>
    <t>Xavier EYMARD</t>
  </si>
  <si>
    <t>Monique CHAPUIS</t>
  </si>
  <si>
    <t>Nadine CHAPPUIS</t>
  </si>
  <si>
    <t>Séverine WIBLE MATAGRIN</t>
  </si>
  <si>
    <t>Agnès ROCHETTE</t>
  </si>
  <si>
    <t>Marilyn BARNIER BEN AYEN</t>
  </si>
  <si>
    <t>Dominique France</t>
  </si>
  <si>
    <t>Nathalie GALUCHOT</t>
  </si>
  <si>
    <t>Isabelle BUDIN</t>
  </si>
  <si>
    <t>Catherine ABENZOAR</t>
  </si>
  <si>
    <t>Claire FARGETTE</t>
  </si>
  <si>
    <t>Emmanuelle DOMINJON</t>
  </si>
  <si>
    <t>Laura GUILLOT</t>
  </si>
  <si>
    <t>Nadia MANSOURI</t>
  </si>
  <si>
    <t>Serge DEROY</t>
  </si>
  <si>
    <t>Marie-Christine DELBOVE</t>
  </si>
  <si>
    <t>Victoire BIABATANTOU</t>
  </si>
  <si>
    <t>900 R
DRED</t>
  </si>
  <si>
    <t>Marie Christine DELBOVE</t>
  </si>
  <si>
    <t>900 07 - DIMMO Grands Travaux</t>
  </si>
  <si>
    <t>914 - ISPEF</t>
  </si>
  <si>
    <t>921 - ICOM</t>
  </si>
  <si>
    <t>922 - IUT</t>
  </si>
  <si>
    <t>924 - LESLA</t>
  </si>
  <si>
    <t>902 - SEG</t>
  </si>
  <si>
    <t>904 - T&amp;T</t>
  </si>
  <si>
    <t>927 - Langues</t>
  </si>
  <si>
    <t>928 - Socio/Anthropo</t>
  </si>
  <si>
    <t>909 - Psycho</t>
  </si>
  <si>
    <t>910 00 - Droit</t>
  </si>
  <si>
    <t>PÔLE D - selon portefeuille -</t>
  </si>
  <si>
    <t>Composantes / Labos / Services centraux</t>
  </si>
  <si>
    <t>Suppléant</t>
  </si>
  <si>
    <t>Titulaire</t>
  </si>
  <si>
    <t>Échéance</t>
  </si>
  <si>
    <t>Etat d'avancement</t>
  </si>
  <si>
    <t>Observations</t>
  </si>
  <si>
    <t>Plan d'action</t>
  </si>
  <si>
    <t>Actions de maîtrise prévues</t>
  </si>
  <si>
    <t>Service/ Pôle</t>
  </si>
  <si>
    <t>900 R</t>
  </si>
  <si>
    <t>Victoire  BIABATANTOU</t>
  </si>
  <si>
    <t>90000 - Présidence</t>
  </si>
  <si>
    <t>90001 - DGS</t>
  </si>
  <si>
    <t>90002 - DAJIM</t>
  </si>
  <si>
    <t>90003 - DIRCOM</t>
  </si>
  <si>
    <t>90004 - DAF</t>
  </si>
  <si>
    <t>90011 - DRI</t>
  </si>
  <si>
    <t>90012 - Vie Etudiante</t>
  </si>
  <si>
    <t>90013 - Affaires culturelles</t>
  </si>
  <si>
    <t>90014 - SUAPS</t>
  </si>
  <si>
    <t>90015 - SUMPS</t>
  </si>
  <si>
    <t>90016 - SCUIO</t>
  </si>
  <si>
    <t>90017 - FC &amp; VAE</t>
  </si>
  <si>
    <t>90018 - UTA</t>
  </si>
  <si>
    <t>90019 - CIEF</t>
  </si>
  <si>
    <t>90020 - SCD</t>
  </si>
  <si>
    <t>90022 - Dir. DFVE et Service des études</t>
  </si>
  <si>
    <t>90099 - Etablissement</t>
  </si>
  <si>
    <t>90006 - DRHAS</t>
  </si>
  <si>
    <t>90007 - DIMMO</t>
  </si>
  <si>
    <t>90010 - DSI</t>
  </si>
  <si>
    <t>Contrôle d’analyse par « balayage » périodique (au moins annuel) de la liste actualisée des actes source de produits pour l’établissement (autocontrôle).
Le cas échéant, signalement à l’ordonnateur des produits devant revenir à l’établissement et non mis en recouvrement (autocontrôle).
Contrôle contemporain de supervision lors de la signature du courrier de signalement.
Contrôle de supervision a posteriori, lors du diagnostic du processus, de la mise en place et de l’effectivité de ces mesures.</t>
  </si>
  <si>
    <t>Immaturité Majeure (3), moyenne (2), mineure (1)</t>
  </si>
  <si>
    <t>==&gt; décembre 2021</t>
  </si>
  <si>
    <t>Procédures - Tâches</t>
  </si>
  <si>
    <t xml:space="preserve">Agent </t>
  </si>
  <si>
    <t>Opérationnel titulaire</t>
  </si>
  <si>
    <t>Applicatif</t>
  </si>
  <si>
    <t>Agent(s) suppléant(s)</t>
  </si>
  <si>
    <t>COMPTABILISATION DE LA RECETTE</t>
  </si>
  <si>
    <t>PRISE EN CHARGE ET RAPPROCHEMENT</t>
  </si>
  <si>
    <r>
      <t xml:space="preserve">Facturation clients </t>
    </r>
    <r>
      <rPr>
        <b/>
        <sz val="10"/>
        <color indexed="9"/>
        <rFont val="Calibri"/>
        <family val="2"/>
      </rPr>
      <t>(</t>
    </r>
    <r>
      <rPr>
        <sz val="10"/>
        <color indexed="9"/>
        <rFont val="Calibri"/>
        <family val="2"/>
      </rPr>
      <t>DAF 90004 &amp; 99 / DAJIM 90002 / DACDS / DFVE / DIMMO 90007 / DRI 90011 / DSI 90010 / 921 / 922 / 924 / 927 / 928)</t>
    </r>
  </si>
  <si>
    <t>Agnès R</t>
  </si>
  <si>
    <t>SIFAC</t>
  </si>
  <si>
    <t>Marilyn B</t>
  </si>
  <si>
    <t>Transaction ZVFX3 et F-32. Renoter le champ texte dans la transaction FBL5N.</t>
  </si>
  <si>
    <t>Facturation clients (CIEF 90019 / DRH 90006 / SCD 90020 / SUAPS 90014 / 902 / 904 / 909 / 910 / 914)</t>
  </si>
  <si>
    <t>Régies (COM 90003 / GATE 900R35 / DRI 90011 / DSI 90010 / SCFC / SSU 90015 / UTA 90018 /  LESLA dont CFMI 924)</t>
  </si>
  <si>
    <t>Régies (Action sociale 90006 / CIEF 90019 / ECO 902 / TEMPS ET TERRITOIRE 904 / PSYCHO 909 / DROIT 910 / SCD 90020 /  PUL 900R43 / SUAPS 90014)</t>
  </si>
  <si>
    <t>Impayés (AA4/AA6)</t>
  </si>
  <si>
    <t xml:space="preserve">Uniquement rapprochement : transaction F-32. </t>
  </si>
  <si>
    <t>RAFP (RAFP)</t>
  </si>
  <si>
    <t xml:space="preserve">Trop perçus de salaire </t>
  </si>
  <si>
    <t xml:space="preserve">Reversement des droits d'inscriptions </t>
  </si>
  <si>
    <t>Indemnités journalières (SUBROG)</t>
  </si>
  <si>
    <t>CB (CB CIEF/CB UTA/AA2 (CB DSI))</t>
  </si>
  <si>
    <t>Frais d'accompagnement CIEF (9341 (anciennement AA83))</t>
  </si>
  <si>
    <t>Gains (5000120)</t>
  </si>
  <si>
    <t>Régularisation des inscriptions après fermeture Apogée (5000015)</t>
  </si>
  <si>
    <t>Recherche DRED</t>
  </si>
  <si>
    <t>Transaction ZVFX3 et F-32. Renoter le champ texte dans la transaction FBL5N. Conventions stockées dans la transaction CJ20N.</t>
  </si>
  <si>
    <t>Recherche MOM</t>
  </si>
  <si>
    <t xml:space="preserve">Transaction ZVFX3 et F-32. Renoter le champ texte dans la transaction FBL5N. </t>
  </si>
  <si>
    <t>Recherche PUL</t>
  </si>
  <si>
    <t>Taxe d'apprentissage (TAXE APPR) (921 / 922 / 924 / 927 / 928)</t>
  </si>
  <si>
    <t>Taxe d'apprentissage (TAXE APPR) (902 / 904 / 909 / 910 / 914)</t>
  </si>
  <si>
    <t>ACCUEIL DU PUBLIC</t>
  </si>
  <si>
    <t>Inscriptions numéraires et comptabilisation MARDI</t>
  </si>
  <si>
    <t>Transaction F-04. Uniquement sur la période plus "calme" avec ouverture de la caisse mardi/jeudi.</t>
  </si>
  <si>
    <t>Inscriptions numéraires et comptabilisation JEUDI</t>
  </si>
  <si>
    <t>Régularisation impayés et comptabilisation</t>
  </si>
  <si>
    <t>Suivi du tableau de caisse MARDI</t>
  </si>
  <si>
    <t>EXCEL</t>
  </si>
  <si>
    <t>Disponible dans Fichiers.</t>
  </si>
  <si>
    <t>Suivi du tableau de caisse JEUDI</t>
  </si>
  <si>
    <t>Délivrance de bourses pour les étudiants étrangers</t>
  </si>
  <si>
    <t>Paiement des frais de missions</t>
  </si>
  <si>
    <t>Blocage &amp; déblocage Apogée suite à régularisation</t>
  </si>
  <si>
    <t>APOGEE</t>
  </si>
  <si>
    <t xml:space="preserve">Blocage EI et CH au niveau de l'AC. Les blocages IM sont établis par le Centre d'inscriptions. </t>
  </si>
  <si>
    <t>REGIES</t>
  </si>
  <si>
    <t>Mise en place et suivi des régies</t>
  </si>
  <si>
    <t>Benjamin C</t>
  </si>
  <si>
    <t>WORD &amp; EXCEL</t>
  </si>
  <si>
    <t>Comptabilisation régies (COM 90003 / GATE 900R35 / DRI 90011 / DSI 90010 / SCFC / SSU 90015 / UTA 90018 /  LESLA dont CFMI 924)</t>
  </si>
  <si>
    <t>Transaction F-04.</t>
  </si>
  <si>
    <t>Comptabilisation régies (Action sociale 90006 / CIEF 90019 / ECO 902 / TEMPS ET TERRITOIRE 904 / PSYCHO 909 / 910 DROIT / SCD 90020 /  PUL 900R43 / SUAPS 90014)</t>
  </si>
  <si>
    <t>Contrôle de formalités des régies</t>
  </si>
  <si>
    <t>WORD</t>
  </si>
  <si>
    <t>Monique C / Xavier E</t>
  </si>
  <si>
    <t xml:space="preserve"> AUTRES OPERATIONS COMPTABLES</t>
  </si>
  <si>
    <t>Etablissement d'avoirs directs pour régularisation N-1</t>
  </si>
  <si>
    <t>Agnès R &amp; Marilyn B</t>
  </si>
  <si>
    <t>Transaction FB75 ET F-32.</t>
  </si>
  <si>
    <t xml:space="preserve">Réception des impayés (DGFIP) et comptabilisation </t>
  </si>
  <si>
    <t>MAIL et SIFAC</t>
  </si>
  <si>
    <t>Traitement des chèques (DAF 90004 &amp; 99 / DAJIM 90002 / DACDS / DFVE / DIMMO 90007 / DRI 90011 / DSI 90010 / 921 / 922 / 924 / 927 / 928)</t>
  </si>
  <si>
    <t>SCANNER &amp; SIFAC</t>
  </si>
  <si>
    <t>Traitement des chèques (CIEF 90019 / DRH 90006 / SCD 90020 / SUAPS 90014 / 902 / 904 / 909 / 910 / 914)</t>
  </si>
  <si>
    <t>Traitement des chèques de taxe d'apprentissage (921 / 922 / 924 / 927 / 928)</t>
  </si>
  <si>
    <t>Traitement des chèques de taxe d'apprentissage (902 / 904 / 909 / 910 / 914)</t>
  </si>
  <si>
    <t>SIFAC &amp; EXCEL</t>
  </si>
  <si>
    <t xml:space="preserve">Remise en banque sur le compte client + MAJ tableau Excel. </t>
  </si>
  <si>
    <t xml:space="preserve">Réductions de recettes </t>
  </si>
  <si>
    <t>EXCEL &amp; SIFAC</t>
  </si>
  <si>
    <t>Transaction FB75 et F-32. Disponible dans Fichiers.</t>
  </si>
  <si>
    <t xml:space="preserve"> ANV et annulation des titres</t>
  </si>
  <si>
    <t>Dérapprochement</t>
  </si>
  <si>
    <t>Nathalie G</t>
  </si>
  <si>
    <t>Transaction FBRA.</t>
  </si>
  <si>
    <t>RECOUVREMENT</t>
  </si>
  <si>
    <t>AMIABLE</t>
  </si>
  <si>
    <t>Relance des clients divers</t>
  </si>
  <si>
    <t>Transaction F-150.</t>
  </si>
  <si>
    <t>Envoi des courriers RAFP/PLV</t>
  </si>
  <si>
    <t>Relance clients RAFP/PLV/AA4/AA6</t>
  </si>
  <si>
    <t>SIFAC &amp; MAIL</t>
  </si>
  <si>
    <t>Transaction F-150. Mailing pour les impayés étudiants.</t>
  </si>
  <si>
    <t>Relance clients institutionnels</t>
  </si>
  <si>
    <t>Xavier E</t>
  </si>
  <si>
    <t>Transaction F-150 puis mailing.</t>
  </si>
  <si>
    <t xml:space="preserve">Envoi des factures dématérialisées </t>
  </si>
  <si>
    <t>CHORUS PRO</t>
  </si>
  <si>
    <t>Dépôt des factures manuellement en attendant la passerelle SIFAC-CHORUS</t>
  </si>
  <si>
    <t>Echéanciers de paiement clients divers</t>
  </si>
  <si>
    <t>Echéanciers de paiement clients RAFP/PLV/AA4/AA6</t>
  </si>
  <si>
    <t>Envoi du tableau des PNS</t>
  </si>
  <si>
    <t>Concerne la Recherche, les service centraux et les composantes. Périodicité : mensuelle.</t>
  </si>
  <si>
    <t xml:space="preserve">CONTENTIEUX </t>
  </si>
  <si>
    <t>Demande d'informations &amp; demande FICOBA clients divers</t>
  </si>
  <si>
    <t>Disponible dans Fichiers. Demande d'infos à transmettre à la DGFIP du Rhône par mail et FICOBA à Nemours par courrier.</t>
  </si>
  <si>
    <t>Demande d'informations &amp; demande FICOBA RAPF/PLV/AA4/AA6</t>
  </si>
  <si>
    <t>SATD clients divers</t>
  </si>
  <si>
    <t>SATD clients RAFP/PLV/AA4/AA6</t>
  </si>
  <si>
    <t>Recouvrement huissier</t>
  </si>
  <si>
    <t>Stockage des commissions de surrendettement/redressement et jugements</t>
  </si>
  <si>
    <t>PDF</t>
  </si>
  <si>
    <t>GESTION DE LA BASE TIERS</t>
  </si>
  <si>
    <t>Création &amp; mise à jour du fichier fournisseurs</t>
  </si>
  <si>
    <t>Dominique F</t>
  </si>
  <si>
    <t>Transactions XK01/02/03.</t>
  </si>
  <si>
    <t>Création &amp; mise à jour du fichier missionnaires</t>
  </si>
  <si>
    <t>Transactions PRMD/PRMS.</t>
  </si>
  <si>
    <t>Création &amp; mise à jour du fichier clients</t>
  </si>
  <si>
    <t>Transactions XD01/02/03.</t>
  </si>
  <si>
    <t>Archivage des pièces</t>
  </si>
  <si>
    <t>Classeur.</t>
  </si>
  <si>
    <t>ANALYTIQUE &amp; STATISTIQUES</t>
  </si>
  <si>
    <t>SATD</t>
  </si>
  <si>
    <t xml:space="preserve">Suivi des demandes de création de tiers </t>
  </si>
  <si>
    <t>Tableau de bord mensuel</t>
  </si>
  <si>
    <t xml:space="preserve">Disponible dans Fichiers. </t>
  </si>
  <si>
    <t>PAR et PCA de la Formation continue</t>
  </si>
  <si>
    <t>Envoi au préalable par le.la Directeur.rice de la FC.</t>
  </si>
  <si>
    <t>DIVERS</t>
  </si>
  <si>
    <t xml:space="preserve">Certificats administratifs et attestations de paiement </t>
  </si>
  <si>
    <t>Signature par Xavier.</t>
  </si>
  <si>
    <t>Lettres de désistement (chèques)</t>
  </si>
  <si>
    <t>Commande de fournitures</t>
  </si>
  <si>
    <t>Demander 2 devis si la fourniture n'est pas au marché.</t>
  </si>
  <si>
    <t>Suivi de la Taxe d'apprentissage</t>
  </si>
  <si>
    <t xml:space="preserve">Disponibles dans Fichiers. </t>
  </si>
  <si>
    <t>Courrier</t>
  </si>
  <si>
    <t>Pour les courriers recettes/comptabilité.</t>
  </si>
  <si>
    <t>Archivage AC</t>
  </si>
  <si>
    <t>Garder les années N-1 ; N-2, ANV (5 dernières années).</t>
  </si>
  <si>
    <t>Formalisation des procédures</t>
  </si>
  <si>
    <t>Modes opératoires disponibles dans Fichiers.</t>
  </si>
  <si>
    <t>Organisation des activités du pôle</t>
  </si>
  <si>
    <t>Gestion du temps de travail et des congés</t>
  </si>
  <si>
    <t>PÔLE R - selon OFN Pôle recette -</t>
  </si>
  <si>
    <t>Au fur et à mesure des encaissements, enregistrement en détail des recettes perçues en comptabilité.
Report de chaque recette, affectée d’un numéro d’ordre, sur un bordereau accompagné des documents justificatifs d’encaissement (avis de crédit, avis de virement, déclaration de recettes...) transmis à l’ordonnateur selon une périodicité fixée conjointement (autocontrôle).
Contrôle de supervision contemporain par la signature du bordereau de recettes.
Contrôle de supervision a posteriori, lors du diagnostic du processus, de la mise en place et de l’effectivité de ces mesures.</t>
  </si>
  <si>
    <r>
      <rPr>
        <sz val="10"/>
        <rFont val="Carlito"/>
        <family val="2"/>
      </rPr>
      <t>==&gt; la périodicité de transmission de la liste des OR nécessaire pour régularisation est immédiate, sauf pour les encaissements de DI de l'année antérieure (recette exceptionnelle), certaines ANV (quand le débiteur revient à meilleur fortune). Idée : formaliser cela dans la convention partenariale ordonnateur - comptable</t>
    </r>
  </si>
  <si>
    <t>Encaissement de recettes au comptant</t>
  </si>
  <si>
    <r>
      <rPr>
        <sz val="10"/>
        <color rgb="FF000000"/>
        <rFont val="Carlito"/>
        <family val="2"/>
      </rPr>
      <t>==&gt;</t>
    </r>
    <r>
      <rPr>
        <b/>
        <sz val="10"/>
        <color rgb="FF000000"/>
        <rFont val="Carlito"/>
        <family val="2"/>
      </rPr>
      <t xml:space="preserve"> </t>
    </r>
    <r>
      <rPr>
        <sz val="10"/>
        <color rgb="FF000000"/>
        <rFont val="Carlito"/>
        <family val="2"/>
      </rPr>
      <t>les régisseurs devraient rentrer eux-même leurs écritures de régie dans SIFAC. Ainsi, on aurait autant de compte 531x, 5112x, 5115x que de régies, et l'agent comptable pourrait voir en un seul coup d'œil les valeurs présentes dans les coffres des régisseurs, et ainsi relancer les recettes au comptant non enregistrées en comptabilité. Action : organiser, former les régisseurs pour cela</t>
    </r>
  </si>
  <si>
    <t>==&gt; Juin 2022</t>
  </si>
  <si>
    <t xml:space="preserve">Encaissement de recettes au comptant </t>
  </si>
  <si>
    <t>==&gt; communication forte aux régisseurs pour délivrer systématiquement des reçus signés des 2 parties lors de réception de valeurs (numéraire)
==&gt; envoi d'un vademecum régisseurs à chaque rentrée ou en Janvier (lors de l'évaluation du montant des cautionnements)</t>
  </si>
  <si>
    <t xml:space="preserve">==&gt; A chaque nouvelle régie ; en septembre </t>
  </si>
  <si>
    <t>==&gt; mise en place d'une politique concertée avec l'ordo sur le rythme d'émission des titres (titre = facture + OR). La convention de nommage de la recette est un premier pas, mais ne parle pas de rythme</t>
  </si>
  <si>
    <t>Contrôle des charges à rattacher</t>
  </si>
  <si>
    <t>Carences dans le recensement des charges à rattacher</t>
  </si>
  <si>
    <t>Absence de recensement de l’ensemble des charges à rattacher à l’exercice.</t>
  </si>
  <si>
    <t>Absence d’établissement d’un annuaire des services gestionnaires susceptibles de produire de l’information sur les charges à rattacher. Le comptable ne reçoit pas les données pour l’ensemble des gestionnaires.</t>
  </si>
  <si>
    <t>Etablissement d’un annuaire des services gestionnaires responsables de la production de l’information sur les charges à rattacher (annuaire correspondant aux services gestionnaires habilités à réceptionner une commande).
Le cas échéant, les acteurs chargés du recensement doivent être portés dans l’organigramme fonctionnel.</t>
  </si>
  <si>
    <t>Tableau de bord (ou annuaire des services gestionnaires) de la réception des données, annoté à chaque réception. 
Courriers de relances adressés aux services gestionnaires restés muets.</t>
  </si>
  <si>
    <t>Contrôle du respect du calendrier et de la réception de l’information (autocontrôle), tracé sur le tableau de bord.
Relance en cas de détection d’un service gestionnaire n’ayant pas adressé son recensement (autocontrôle).
Contrôle de supervision contemporain par le visa du courrier de relance adressée aux services gestionnaires.
Contrôle de supervision à posteriori, lors du diagnostic de processus, de la mise en place et de l’effectivité de ces mesures.</t>
  </si>
  <si>
    <t>Les éléments d’information comptable sur les charges à rattacher ne sont pas transmises dans les délais.</t>
  </si>
  <si>
    <t>Documentation et diffusion d’un calendrier, établi en concertation avec l’ordonnateur, de transmission de l’information comptable.</t>
  </si>
  <si>
    <t>Carence dans les documents appuyant la constitution des charges à rattacher</t>
  </si>
  <si>
    <t>Aucun document comptable (application des modalités de calcul...) ne vient à l’appui de l’ordre de dépense ou de l’ordre de reversement.</t>
  </si>
  <si>
    <t>Élaboration et diffusion d’une liste de documents comptables par type de charges à rattacher.</t>
  </si>
  <si>
    <t>copies des courriers de saisine du service gestionnaire en cas de détection d’anomalies.</t>
  </si>
  <si>
    <t>Contrôle de la présence et de la qualité des documents de chaque charge à rattacher (autocontrôle).
Saisine du service gestionnaire en cas de détection d’anomalies.
Contrôle de supervision contemporain lors du visa du courrier de saisine.
Contrôle de supervision contemporain lors de la signature du bordereau de transmission des éléments comptables à l’agent comptable.
Contrôle de supervision à posteriori, lors du diagnostic de processus, de la mise en place et de l’effectivité de ces mesures.</t>
  </si>
  <si>
    <t>Les charges ne sont pas rattachées au bon exercice</t>
  </si>
  <si>
    <t>Les charges à payer ne relèvent pas du bon exercice de rattachement.</t>
  </si>
  <si>
    <t>Les charges constatées d’avance ne sont pas correctement rattachées aux exercices qui les concernent.</t>
  </si>
  <si>
    <t>Elaboration et diffusion d’un guide de recensement des charges à rattacher avec typologie des faits générateurs.</t>
  </si>
  <si>
    <t>Carence dans la réception de l’ensemble des charges à rattacher.</t>
  </si>
  <si>
    <t>Surévaluation des charges à rattacher.</t>
  </si>
  <si>
    <t>Signalement à l’ordonnateur des évolutions anormales de situations.</t>
  </si>
  <si>
    <t>Revue analytique des charges à rattacher par comparaison de son évolution d’un exercice sur l’autre (autocontrôle).
Signalement à l’ordonnateur en cas d’évolution anormale (hausse ou baisse).
Contrôle de supervision contemporain lors de la signature du signalement à l’ordonnateur.
Contrôle de supervision a posteriori, lors du diagnostic du processus, de la mise en place de ces mesures.</t>
  </si>
  <si>
    <t>Diffusion de la documentation sur les écritures de charges à payer.</t>
  </si>
  <si>
    <t>Contrôle de l’enregistrement au bon compte selon la nature des charges à rattacher (autocontrôle).
Contrôle de supervision a posteriori, lors du diagnostic du processus, de la mise en place de ces mesures.</t>
  </si>
  <si>
    <t>Organisation générale du service</t>
  </si>
  <si>
    <t>Détermination des processus et attribution des tâches</t>
  </si>
  <si>
    <t>Désorganisation des services en raison de carence dans l’identification des processus</t>
  </si>
  <si>
    <t>Absence ou non actualisation d’une cartographie des processus.</t>
  </si>
  <si>
    <t>Une cartographie des processus doit être établie et actualisée en fonction des missions de l’organisme, à partir de la cartographie type.
Les procédures et tâches de chaque processus doivent être attribués aux différents services.
Analyse (de la direction ou de la structure de contrôle interne de 2ème niveau) au moins annuelle de manière à s’assurer :
- de la pertinence de la cartographie des processus ;
- de la cohérence de leur répartition entre services.</t>
  </si>
  <si>
    <t>Cartographie des processus.</t>
  </si>
  <si>
    <t>Désorganisation des services en raison de carence dans l’attribution des tâches</t>
  </si>
  <si>
    <t>L’absence de stricte attribution des tâches et de désignation de suppléant peut entraîner :
- des doublons ;
- des ruptures de chaînes et l’abandon de certaines tâches ;
- une démobilisation des agents.</t>
  </si>
  <si>
    <t>L’attribution des tâches doit être formalisée dans l’organigramme fonctionnel.</t>
  </si>
  <si>
    <t>Désorganisation du service due à la non révision de l’attribution des tâches</t>
  </si>
  <si>
    <t>Absence de révision périodique de l’attribution des tâches</t>
  </si>
  <si>
    <t>L’attribution des tâches doit être périodiquement révisée, et tout particulièrement en cas de :
- changement de missions (missions nouvelles ou évolution du volume d’opérations lié à une mission) ;
- nouveau système d’information ;
- renouvellement important du personnel.
Plan de contrôle interne :
Supervision a posteriori, lors d’un diagnostic organisationnel (au moins annuel), de la cohérence de l’attribution des tâches au sein du service.</t>
  </si>
  <si>
    <t>Mise à jour de l’organigramme fonctionnel du service (daté de la dernière version).</t>
  </si>
  <si>
    <t>Désorganisation du service en raison de l’absence de polyvalence et de suppléance</t>
  </si>
  <si>
    <t>L’absence de stricte attribution des tâches et de désignation de suppléant peut entraîner des ruptures de chaînes et l’abandon de certaines tâches (l’absence de polyvalence peut nuire lorsque l’agent chargé d’une tâche importante est absent (congés, maladie…), ou en période de pointe, lorsqu’une seule personne ne peut faire face au surcroît de travail dans des délais acceptables).
Carence dans l’établissement d’un planning des congés.</t>
  </si>
  <si>
    <t>La suppléance (ou polyvalence) des agents doit être prévue et effective.
Une suppléance doit être organisée en l’absence d’un agent, au moins pour les tâches courantes. Un planning des congés doit être établi.
L’organisation mise en place doit notamment permettre la mise à jour immédiate des informations financières et comptables (notamment celles enregistrées dans les applications informatiques).
Le niveau de suppléance peut être variable en fonction du caractère urgent / risqué / à enjeux, lié à la tâche.
Plan de contrôle interne :
Supervision a posteriori, lors d’un diagnostic organisationnel (au moins annuel), de l’organisation de la suppléance des tâches au sein du service.</t>
  </si>
  <si>
    <t>Etablissement d’un organigramme fonctionnel du service avec désignation des agents titulaires et suppléants.</t>
  </si>
  <si>
    <t>Maîtrise prolongée d’une activité par un seul acteur</t>
  </si>
  <si>
    <t>Absence de rotation du personnel.
Erreurs et fraude,</t>
  </si>
  <si>
    <t>Mise en place périodique (généralement infra-annuelle) d’une rotation du personnel sur les tâches considérées comme présentant des risques ou des enjeux importants.
Cette disposition permet de générer un contrôle mutuel.
Plan de contrôle interne :
Supervision a posteriori, lors d’un diagnostic organisationnel (au moins annuel), de la mise en place effective d’une rotation des tâches au sein du service.</t>
  </si>
  <si>
    <t>Absence de séparation des tâches au sein de l’agence comptable</t>
  </si>
  <si>
    <t>Au sein de l’agence comptable, les tâches jugées sensibles et dont l’origine et le dénouement sont dans l’agence comptable (essentiellement comptes de tiers et de trésorerie), ne font pas l’objet de contrôle mutuel :
- virement ou règlement par chèque suite à incident de paiement ;
- imputation et régularisation des excédents et reliquats ;
- suspension du recouvrement (ou des poursuites) à l’encontre d’un débiteur.
Erreurs et fraude.</t>
  </si>
  <si>
    <t>Dans tous les cas, la séparation des tâches doit être recherchée, y compris dans le cadre des profils existants des applications informatiques, associée à un contrôle mutuel
effectif.
Si cette séparation de tâches ne peut être adoptée, l’agent comptable (ou l’encadrement) doit réaliser des contrôles de supervision contemporains ou a posteriori, par sondage ou exhaustif.
Plan de contrôle interne :
Supervision a posteriori, lors d’un diagnostic organisationnel (au moins annuel), de la cohérence de l’attribution des tâches au sein de l’agence comptable.</t>
  </si>
  <si>
    <t>Absence ou carence d’établissement d’organigramme fonctionnel</t>
  </si>
  <si>
    <t>Absence de formalisation d’un organigramme fonctionnel : l’absence d’organigramme précisant les missions de chaque personnel rend caduc tout
essai concret d’attribution des tâches, surtout dans les structures importantes. L’absence d’organigramme nuit également aux opérations de contrôle et d’audit.
Il en est de même en cas d’organigramme fonctionnel incomplet ou caduc.
Carence dans la piste d’audit.</t>
  </si>
  <si>
    <t>Plan de contrôle interne :
Supervision a posteriori, lors d’un diagnostic organisationnel (au moins annuel), de la qualité et de l’actualisation de l’organigramme fonctionnel du service.</t>
  </si>
  <si>
    <t>Un organigramme fonctionnel doit être établi et régulièrement tenu à jour.
Il doit reprendre, en principe, pour une tâche donnée :
- l’identité du titulaire de la tâche,
- l’identité du ou des suppléants,
- l’identité de l’opérationnel chargé de la supervision,
- les applications utilisées pour réaliser cette tâche avec les codes utilisateurs du titulaire et du/des suppléants (les habilitations informatiques doivent être retracées sur
l’organigramme fonctionnel, de même que les profils ou niveaux de sensibilité des enregistrements, ainsi que les droits d’accès dans les différentes applications…) ;
- éventuellement, les fiches de contrôle relatives à la tâche (autocontrôle ou supervision) ;
- éventuellement, les responsabilités en matière de suivi de comptes (cas de l’agence comptable).
Cet organigramme, outil de management comme d’information, doit, pour être opérationnel, être périodiquement mis à jour. Il doit être cohérent avec les délégations de signature accordées au sein de l’entité. Il doit être cohérent avec les missions réellement exercées par les acteurs (en qualité de titulaire ou de suppléant).
L’organigramme fonctionnel est diffusé à tous les acteurs.</t>
  </si>
  <si>
    <t>Incohérence entre l’organisation du service et les délégations de signature</t>
  </si>
  <si>
    <t>Délégation à un opérationnel sans qu’elle soit justifiée / absence de délégation nécessaire à un opérationnel.
Désorganisation du service.
Irrégularité juridique des opérations</t>
  </si>
  <si>
    <t>L’attribution des délégations de signature est liée à l’attribution des tâches. À partir de la définition claire des tâches de chaque opérationnel, la nécessité de déléguer la signature doit être déterminée.
Par principe, intervention de la direction à l’origine pour attribuer ou retirer une délégation de signature sur les opérations en nécessitant une.
Plan de contrôle interne :
Supervision, lors d’un diagnostic organisationnel (au moins annuel), par analyse des délégations accordées pour mise à jour (des départs, des arrivées, des réorganisations
au sein du service…).</t>
  </si>
  <si>
    <t>Diffusion des délégations de signatures (indication dans l’organigramme fonctionnel).</t>
  </si>
  <si>
    <t>Absence de respect des délégations attribuées</t>
  </si>
  <si>
    <t>Non-respect du périmètre et des seuils des délégations.
L’agent « s’auto octroie » une délégation alors que celle-ci n’est pas prévue.
Désorganisation du service.
Irrégularité juridique des opérations.</t>
  </si>
  <si>
    <t>Par principe, l’usage de « griffes » ou de systèmes similaires est interdit à l’exception de certaines opérations à caractère « automatique » (post-marquage des chèques…).
Contrôle de supervision contemporain de l’encadrement visant à s’assurer du respect du périmètre des délégations accordées, en s’assurant que ce qui relève de sa délégation est correctement respecté.</t>
  </si>
  <si>
    <t>Sensibilisation des acteurs à la nécessité des respecter les périmètres et seuils de délégations.</t>
  </si>
  <si>
    <t>Irrégularité juridique des délégations de signature</t>
  </si>
  <si>
    <t>Délégation irrégulière.
La délégation n’est pas publiée, donc n’est pas opposable.
Irrégularité juridique des opérations.</t>
  </si>
  <si>
    <t>La délégation doit être faite au délégataire intuitu personae, et signée par le délégant.</t>
  </si>
  <si>
    <t>La délégation doit être publiée (recueil des actes, affichage…) pour être opposable aux tiers.</t>
  </si>
  <si>
    <t>Documentation et circulation de l'information</t>
  </si>
  <si>
    <t>Méconnaissance de la réglementation</t>
  </si>
  <si>
    <t>La profusion des textes rend malaisé l’accès à la réglementation. Il en est de même pour les instructions, circulaires et notes de maintenance informatique.
Méconnaissance de la documentation relative aux opérations et aux contrôles.
La documentation ne circule pas ou circule mal au sein d’un même service.
Méconnaissance des modalités d’accès à la documentation</t>
  </si>
  <si>
    <t>Au sein d’un service, un agent doit être plus particulièrement chargé de la documentation.
Plan de contrôle interne :
Supervision, lors d’un diagnostic organisationnel (au moins annuel), de la tenue de cette documentation et que tous les agents connaissent ces références documentaires et
les modalités d’accès.</t>
  </si>
  <si>
    <t>Une documentation est de préférence classée thématiquement, puis chronologiquement.
Les instructions, circulaires, etc, intéressant le service, doivent faire l’objet d’un classement et d’un archivage à part, en fonction des thèmes intéressant chacun des secteurs du service.
Les agents doivent avoir connaissance de l’existence de cette documentation et des modalités d’accès à celle-ci.
Les agents doivent être informés de l’éventuelle existence de guides de procédures. Diffusion aux agents des chemins d’accès à cette documentation.</t>
  </si>
  <si>
    <t>Méconnaissance de la réglementation et du contrôle interne</t>
  </si>
  <si>
    <t>Carence dans l’actualisation de la documentation.
La documentation ne circule pas ou circule mal entre les services.
Les agents ne sont pas informés dans des délais raisonnables des évolutions réglementaires liées à leur domaine de compétence. La formation en matière financière et comptable est insuffisante.</t>
  </si>
  <si>
    <t>Etablissement d’un bilan formation des acteurs de la fonction financière et comptable.
Plan de contrôle interne :
Supervision, lors d’un diagnostic organisationnel (au moins annuel), que la documentation est actualisée et que tous les agents ont bien pris connaissance de la
documentation applicable à leur domaine de travail et qu’ils sont régulièrement informés des évolutions.</t>
  </si>
  <si>
    <t>Actualisation permanente de la documentation.
Un dispositif de signalement doit être mis en oeuvre afin que l’ensemble des évolutions réglementaires soit signalé aux agents dédiés aux tâches concernées par ces évolutions(diffuser à tous les agents concernés la documentation nécessaire ou communiquer le chemin d’accès à cette documentation si elle est disponible sur un
intranet ou autre support dématérialisé).
Recours à des modules de formation externes, ou
éventuellement internes.</t>
  </si>
  <si>
    <t>La documentation complexe n’est pas expliquée par l’encadrement</t>
  </si>
  <si>
    <t>Une documentation nouvelle et complexe suscitant des difficultés d’interprétation et qui n’est pas expliquée aux agents peut aboutir à des erreurs de compréhension et donc à une application erronée nuisant à la qualité comptable.</t>
  </si>
  <si>
    <t>Réunions de mise au point dans le service sur de nouvelles règles instaurées par la nouvelle documentation ; éventuellement, transmission aux agents d’une note synthétique résumant les changements opérés, formations spécifiques, etc.</t>
  </si>
  <si>
    <t>Politique de Sécurités physiques passives</t>
  </si>
  <si>
    <t>Dispositif de sécurité inefficace</t>
  </si>
  <si>
    <t>Absence de mise en place ou de formalisation d’un dispositif de sécurité.
Accès non sécurisé : sur le strict aspect de qualité comptable, le risque majeur réside dans la dégradation possible des matériels, supports (notamment informatiques), des documents comptables.
Non respect des consignes de sécurité : le dispositif de sécurité en vigueur ou les consignes de sécurité imposées ne sont pas appliqués.</t>
  </si>
  <si>
    <t>Les locaux sont à diviser en deux secteurs :
- ceux où le personnel et le public ont accès (lieux d’accueil aux horaires d’ouverture) ;
- ceux qui ne sont accessibles qu’au personnel.
Les locaux accessibles uniquement au personnel doivent être filtrés (gardien, digicode, carte d’accès…). Si possible, l’accès du personnel doit être distinct de l’accès au lieu de l’accueil du public.
Des restrictions d’accès peuvent être édictées au sein des locaux uniquement accessibles au personnel en fonction de leur sensibilité (cas des serveurs informatiques).
Dans de nombreux cas, le public ou des partenaires (autres agents de l’administration, fournisseurs…) doivent être accueillis dans les locaux réservés au personnel. Cet accès doit être organisé (production / remise d’une pièce d’identité, remise de badge…).
L’organisation de l’accès doit être évaluée en fonction de la sensibilité des locaux visités, ainsi que de la qualité des personnels (par exemple, les agents publics d’une autre administration connus de longue date par le personnel).
Plan de contrôle interne :
Supervision a posteriori de la diffusion et du respect des règles de sécurité édictées, lors d’un diagnostic organisationnel (au moins annuel). L’encadrement doit également
s’assurer de la connaissance et de l’assimilation par tous des mesures applicables.</t>
  </si>
  <si>
    <t>Formalisation et diffusion des mesures de prévention à mettre en oeuvre et des mesures de protection à appliquer pour chaque situation où la sécurité des personnes et/ou des biens serait altérée.
Les agents d’accueil doivent connaître les règles de sécurité à appliquer et y être sensibilisés.</t>
  </si>
  <si>
    <t>Alarmes inefficaces</t>
  </si>
  <si>
    <t>Absence de dispositif d’alerte et d’intervention avec les forces de l’ordre</t>
  </si>
  <si>
    <t>L’ensemble des alarmes (intrusion, incendie) doivent être régulièrement testées (autocontrôles).
Les manoeuvres de connexion et de déconnexion des alarmes intrusion ne doivent être connues que de personnes habilitées, en cohérence avec leurs grades et fonctions.
Plan de contrôle interne :
Supervision a posteriori de la diffusion et du respect des règles de sécurité édictées, lors d’un diagnostic organisationnel (au moins annuel). L’encadrement doit également
s’assurer de la réalisation et traçabilité des tests.</t>
  </si>
  <si>
    <t>Documentation des tests à réaliser et diffusion des mesures à mettre en oeuvre en cas d’agression ou de sinistre.</t>
  </si>
  <si>
    <t>Traçabilité des tests.</t>
  </si>
  <si>
    <t>Sécurisation des fonds</t>
  </si>
  <si>
    <t>Carence dans la protection des fonds</t>
  </si>
  <si>
    <t>Absence de dispersion des fonds.
Carence dans la détermination d’une politique de seuil d’encaisse.
Absence d’ajustements quotidiens et/ou rectification tardive des erreurs détectées.</t>
  </si>
  <si>
    <t>Détermination d’un plafond d’encaisse.</t>
  </si>
  <si>
    <t>Absence de liasse témoin</t>
  </si>
  <si>
    <t>Fraude ou vol</t>
  </si>
  <si>
    <t>La liasse témoin (ou « piégée »), par son aspect dissuasif, est un élément de sécurisation. Plusieurs conditions doivent cependant être respectées quant à son utilisation :
- concordance entre la liasse et la liste des numéros (ou la photocopie des billets, côté verso) ;
- non continuité des numéros ;
- renouvellement périodique de la liasse (au moins annuellement à l’occasion du diagnostic organisationnel).
L’agent comptable (ou un cadre délégué) constitue la liasse témoin et en conserve les numéros ou la photocopie dans un endroit distinct du lieu de détention de la caisse.
En cas de multiplicité de caisses ou de systèmes caisse courante / réserve, une liasse témoin devrait être si possible constituée pour toutes les caisses utilisées.
L’efficacité du dispositif est subordonnée à l’absence de tout moyen d’identification hormis la liste ou la photocopie conservée par le comptable.
Plan de contrôle interne :
Supervision a posteriori, lors d’un diagnostic organisationnel (au moins annuel), de l’existence de la liasse témoin.</t>
  </si>
  <si>
    <t>Conservation des numéros ou photocopie des billets de la liasse témoin, par l’agent comptable.</t>
  </si>
  <si>
    <t>Absence de conservation sécurisée des documents et des valeurs</t>
  </si>
  <si>
    <t>Les valeurs et documents assimilés sont conservés dans un endroit non sécurisé entraînant avant tout :
- un risque de perte ou de fraude ;
- l’impossibilité de s’assurer raisonnablement de la pertinence d’une comptabilité.</t>
  </si>
  <si>
    <t>Tenue de la caisse et conservation des fonds et valeurs</t>
  </si>
  <si>
    <t>Désorganisation de la tenue de la caisse</t>
  </si>
  <si>
    <t>Absence de séparation des tâches
Maîtrise par le caissier de l’ensemble d’une chaîne de traitement, avec ce qui constitue son dénouement (c’est-à-dire l’encaissement ou le décaissement).
Le caissier dispose d’un accès en saisie aux comptabilité générale et de développement.
Erreur et fraude.</t>
  </si>
  <si>
    <t>La fonction de tenue de la caisse doit être partagée entre un titulaire et un suppléant qui le remplace régulièrement (mise en oeuvre d’un contrôle mutuel via la polyvalence).
Si possible, il doit y avoir séparation entre les fonctions de :
- guichet (réception et enregistrement comptable des encaissements sur le compte du débiteur / exécution et enregistrement comptable des dépenses en numéraire), et
- de caissier (manipulation du numéraire : encaissement des recettes en numéraire et décaissement des dépenses en numéraire).
Le caissier ne doit pas avoir accès, en saisie, aux applications de comptabilité (générale ou de développement), et de virement (autrement qu’en mode consultation).
Un ou plusieurs suppléants au caissier doivent être prévus : dans la mesure du possible, leurs accès en mode saisie dans les applications pour les
opérations sur lesquelles ils sont titulaires doivent être limités.
Les opérations de caisse en numéraire sont enregistrées sur un brouillard de caisse tenu par le caissier (informatique ou non). En fin de journée, le caissier contrôle l’exactitude des disponibilités qu’il détient (autocontrôle) et procède à un ajustement avec chaque secteur de l’agence comptable sur le montant des opérations effectuées
et avec la comptabilité générale (autocontrôle).
Plan de contrôle interne :
Supervision a posteriori, lors d’un diagnostic organisationnel (au moins annuel), de la mise en place et de l’effectivité de ces mesures.</t>
  </si>
  <si>
    <t>Etablissement d’un organigramme fonctionnel, détaillant l’attribution des tâches et les habilitations informatiques.</t>
  </si>
  <si>
    <t>Suivi comptable des fonds et valeurs</t>
  </si>
  <si>
    <t>Tenue défectueuse d’un compte d’emploi des valeurs inactives et assimilées</t>
  </si>
  <si>
    <t>Carence dans la tenue d’un compte d’emploi des valeurs inactives.
Carence dans la tenue d’un compte d’emploi de registres à souches et des moyens de paiement (chéquiers et chèques à l’encaissement en particulier).
Absence de traçabilité.</t>
  </si>
  <si>
    <t>Désignation des services responsables de la tenue de chaque compte d’emploi.
Plan de contrôle interne :
Contrôle de supervision (au moins annuel) de la tenue des comptes d’emploi, par rapprochement avec les valeurs décomptées ainsi que les justifications d’entrée et de sortie
(éventuellement à programmer dans le plan de contrôle interne).
Supervision a posteriori, lors d’un diagnostic organisationnel (au moins annuel), de la mise en place et de l’effectivité de ces mesures.</t>
  </si>
  <si>
    <t>Modalités de tenue et de suivi du compte d’emploi des valeurs inactives, des registres à souches et des moyens de paiement.
Désignation des responsables du suivi des valeurs inactives et assimilées dans les organigrammes fonctionnels.</t>
  </si>
  <si>
    <t>Un compte d’emploi doit être quotidiennement tenu, avec reprise annuelle de la balance de sortie en balance d’entrée.
Ce compte d’emploi doit être justifié des entrées (bordereaux de livraison, pièces de réception des valeurs…).</t>
  </si>
  <si>
    <t>Absence de consolidation des comptes d’emploi</t>
  </si>
  <si>
    <t>En cas de multiples secteurs chargés de la tenue d’un compte d’emploi pour un type de valeurs, absence de désignation d’un responsable de la consolidation afin de disposer d’un compte d’emploi consolidé.
Absence de traçabilité.</t>
  </si>
  <si>
    <t>Désignation des responsables de la consolidation de chaque type de comptes d’emploi.
Ces services sont seuls habilités à passer commande des valeurs.
Plan de contrôle interne :
Contrôle de supervision (au moins annuel) de la tenue des comptes d’emploi, par rapprochement avec les valeurs décomptées ainsi que les justifications d’entrée et de sortie
(éventuellement à programmer dans le plan de contrôle interne).
Supervision a posteriori, lors d’un diagnostic organisationnel (au moins annuel), de la mise en place et de l’effectivité de ces mesures.</t>
  </si>
  <si>
    <t>Modalités de consolidation des comptes d’emploi des valeurs inactives et assimilées (notamment périodicité de la consolidation).
Désignation des responsables de la consolidation des comptes d’emploi dans les organigrammes fonctionnels.</t>
  </si>
  <si>
    <t>Un compte d’emploi consolidé doit être tenu par type de valeurs (ou assimilées).</t>
  </si>
  <si>
    <t>Discordance entre les sorties de valeurs inactives et la comptabilité</t>
  </si>
  <si>
    <t>Les sorties de valeurs inactives retracées en compte d’emploi et enregistrées en comptabilité des valeurs inactives ne sont pas conformes aux écritures d’encaissements retracées en comptabilité générale.</t>
  </si>
  <si>
    <t>Un ajustement doit être fait quotidiennement entre la comptabilité générale et celle des valeurs inactives : ajustement entre le montant en sorties en comptabilité des valeurs inactives et les montants comptabilisés en comptabilité générale – comptes de classe 5 (autocontrôle).
Plan de contrôle interne :
Supervision (au moins annuelle) par ajustement de la comptabilité générale, de la comptabilité des valeurs inactives et des comptes d’emplois (éventuellement à
programmer dans le plan de contrôle interne).
Supervision a posteriori, lors d’un diagnostic organisationnel (au moins annuel), de la mise en place et de l’effectivité de ces mesures.</t>
  </si>
  <si>
    <t>Organisation comptable</t>
  </si>
  <si>
    <t>Options comptables</t>
  </si>
  <si>
    <t>Désorganisation de la fonction financière et comptable</t>
  </si>
  <si>
    <t>Les choix ne sont pas faits, entraînant une incertitude dans les procédures comptables.</t>
  </si>
  <si>
    <t>Documentation des options comptables prises par l’établissement.
Diffusion des choix faits, éventuellement explicités, aux acteurs intéressés.</t>
  </si>
  <si>
    <t>Archivage des options comptables dans le dossier de révision.</t>
  </si>
  <si>
    <t>Utilisation non conforme de la nomenclature des comptes</t>
  </si>
  <si>
    <t>Absence d’utilisation des comptes réglementaires et nécessaires dans la comptabilité de l’organisme.
Utilisation de comptes différents de ceux prévus par la réglementation pour enregistrer une opération.
Non utilisation des comptes selon la périodicité prévue par la réglementation.
Utilisation d’autres comptes que ceux correspondant à une nature d’opération.
Contrairement à leur destination originelle, certains comptes peuvent comporter des opérations ne devant pas figurer en imputation provisoire.</t>
  </si>
  <si>
    <t>Autocontrôle à chaque enregistrement comptable (contrôle de la conformité entre les comptes ouverts à la balance et ceux prévus par les instructions comptables).
Plan de contrôle interne :
Supervision a posteriori (éventuellement à programmer dans le plan de contrôle interne).
Supervision a posteriori, lors d’un diagnostic organisationnel (au moins annuel), des comptes ouverts mais non mouvementés
depuis le début de l’année (balance d’entrée mais absence d’opérations depuis lors).</t>
  </si>
  <si>
    <t>Répartition de la responsabilité des comptes et des moyens de paiement</t>
  </si>
  <si>
    <t>Répartition des comptes entre services lacunaire ou non pertinente</t>
  </si>
  <si>
    <t>En agence comptable, la répartition des comptes doit prendre en considération :
- la logique d’organisation de l’entité (répartition par métier ou par correspondant : cas des régisseurs, où un secteur peut être chargé des relations avec eux, ces deux
logiques pouvant se combiner) ;
- l’attribution des tâches qui reposent sur les principes d’organisation de chaque processus comptable.
Désignation d’un secteur responsable par compte de comptabilité générale, par l’agent comptable.
Dans l’hypothèse où plusieurs secteurs sont appelés à passer des écritures sur un même compte, un secteur responsable unique du compte doit être désigné.
Désignation du ou des agents chargés du suivi d’un ou de plusieurs comptes de comptabilité générale dans chaque secteur responsable.
Plan de contrôle interne :
Supervision a posteriori, lors d’un diagnostic organisationnel (au moins annuel), de la désignation des agents chargés du suivi des comptes.</t>
  </si>
  <si>
    <t>Décision de répartition par l’agent comptable.
Tout document formalisant la répartition et la responsabilité des comptes dans l’agence comptable : organigramme fonctionnel…
La répartition de la responsabilité des comptes par secteurs est complétée par la répartition de la responsabilité des comptes par agents, formalisée au travers de l’organigramme fonctionnel du service.</t>
  </si>
  <si>
    <t>Incohérence de la répartition de la responsabilité des comptes</t>
  </si>
  <si>
    <t>Les comptes sont répartis entre les secteurs de l’agence comptable sans tenir compte des cycles et des processus constituant les métiers de ces services.
Forte concentration de la responsabilité générale des comptes sur un seul secteur.
Absence de mise à jour de la répartition des comptes.</t>
  </si>
  <si>
    <t>La répartition des comptes entre services doit correspondre schématiquement à la cartographie des processus comptables.
L’agent comptable doit mettre en place une procédure de mise à jour de la répartition des comptes par secteur pour tenir compte :
- de chaque modification de missions ;
- de chaque modification de nomenclature ;
- de chaque modification de l’organigramme.
Plan de contrôle interne :
Supervision a posteriori, lors d’un diagnostic organisationnel (au moins annuel), de la cohérence et de l’actualité de cette répartition.</t>
  </si>
  <si>
    <t>Tout document formalisant la répartition et la responsabilité des comptes dans l’agence comptable.</t>
  </si>
  <si>
    <t>Absence de suivi des comptes partagés par différents services</t>
  </si>
  <si>
    <t>Certains comptes partagés entre plusieurs secteurs ne sont pas placés sous la responsabilité d’un seul secteur.
Les comptes partagés entre différents secteurs de l’agence comptable ne font pas l’objet d’un suivi spécifique.</t>
  </si>
  <si>
    <t>Un secteur responsable unique du compte doit être désigné. Les autres secteurs doivent, à sa demande, lui communiquer l’ensemble des pièces justificatives permettant
d’opérer les contrôles ou des documents prouvant les ajustements qu’ils ont opérés.
Plan de contrôle interne :
Supervision a posteriori, lors d’un diagnostic organisationnel (au moins annuel), de l’effectivité de ces mesures, en particulier de la communication des pièces entre secteurs.</t>
  </si>
  <si>
    <t>Tout support recensant les comptes partagés : organigramme fonctionnel, etc.</t>
  </si>
  <si>
    <t>Absence d’attribution stricte de la tâche d’émission des moyens de paiement</t>
  </si>
  <si>
    <t>Inefficacité des opérations.
Fraude.</t>
  </si>
  <si>
    <t>Les personnels de l’agence comptable qui peuvent émettre des chèques (ou autres moyens de paiement assimilés) doivent être strictement désignés par l’agent comptable (ou l’agent comptable de réserve le soin d’émettre seuls les chèques ou moyens de paiement).
Plan de contrôle interne :
Supervision a posteriori, lors d’un diagnostic organisationnel (au moins annuel), de l’effectivité de ces mesures (en lien avec les délégations de signature).</t>
  </si>
  <si>
    <t>Organigramme fonctionnel désignant les secteurs et les personnels chargés de la gestion et de l’émission des chèques.
Délégations de signature.</t>
  </si>
  <si>
    <t>Circulation et fluidité de l’information comptable</t>
  </si>
  <si>
    <t>Les opérations comptables ne sont pas enregistrées dans les meilleurs délais</t>
  </si>
  <si>
    <t>Les opérations ne sont pas retracées au jour le jour en comptabilité (délai de saisie en comptabilité de développement ou en comptabilité générale…).
L’absence de prise en compte des événements affectant la situation financière de l’organisme entraîne une distorsion entre cette réalité et l’image qu’en donne la comptabilité :
- lorsque les opérations provenant des débiteurs et des créanciers (réception de factures…) ne sont pas prises en compte au jour de leur réception ;
- lorsque les opérations portées dans une application informatique remettante ne sont pas reportées quotidiennement dans l’application de destination (par exemple,
d’une application support de comptabilité de développement vers l’application de comptabilité générale).
Les erreurs comptables détectées ne sont pas rectifiées immédiatement.
Impact en matière de gestion budgétaire et de gestion de trésorerie.</t>
  </si>
  <si>
    <t>La comptabilisation doit intervenir sans délais.
Les opérations enregistrées sur une application « remettante » doivent être portées le même jour dans l’application de destination, sauf cas particulier strictement précisés par la direction de l’établissement (autocontrôle).
Plan de contrôle interne :
Supervision a posteriori (éventuellement à programmer dans le plan de contrôle interne).
Supervision a posteriori, lors d’un diagnostic organisationnel (au moins annuel), de la mise en place et de l’effectivité de ses mesures.</t>
  </si>
  <si>
    <t>Description et diffusion de la circulation de l’information comptable au sein des services (organigrammes fonctionnels, planning des horaires s’il y a lieu…).</t>
  </si>
  <si>
    <t>Absence de régularisation des opérations en comptes transitoires ou d’attente</t>
  </si>
  <si>
    <t>Les sommes sont imputées à tort sur un compte transitoire ou d’attente.
Les recherches entreprises pour leur régularisation sont insuffisantes.
Carence des contrôles tendant à régulariser les imputations provisoires.
Par leur nature, les comptes transitoires ou d’attente sont considérés comme présentant des risques :
- contenu des entrées ;
- délai de régularisation ;
- modalités de régularisation et comptes de contrepartie ;
- bénéficiaires des sorties.</t>
  </si>
  <si>
    <t>Les opérations en comptes transitoires ou d’attente doivent être régularisées dans les plus brefs délais.
Mise en place d’un dispositif de suivi de la régularisation des comptes transitoires ou d’attente :
- désignation d’un ou plusieurs acteurs dans chaque secteur responsable de ces comptes ;
- contrôle (autocontrôle) de leur régularisation ou justification de leur non régularisation selon une périodicité (par principe mensuelle).
Plan de contrôle interne :
Supervision a posteriori (éventuellement à programmer dans le plan de contrôle interne).
Supervision a posteriori, lors d’un diagnostic organisationnel (au moins annuel), de la mise en place et de l’actualisation du dispositif de suivi.</t>
  </si>
  <si>
    <t>Documentation et diffusion du dispositif de suivi des comptes transitoires ou d’attente.
Organigramme fonctionnel désignant les acteurs chargés du suivi des comptes transitoires ou d’attente dans chaque secteur (en fonction de la répartition de la responsabilité des comptes).</t>
  </si>
  <si>
    <t>Erreur d’enregistrement manuel ou par intégration - Discordances entre la comptabilité générale et les comptabilités de développement, ou entre comptabilités de développement</t>
  </si>
  <si>
    <t>Discordances entre la comptabilité générale et les comptabilités de développement, ou entre comptabilités de développement.
Discordances entre les applications informatiques.
Les informations comptables de l’application remettante ne sont pas identique à celles enregistrées dans l’application de destination.
Absence d’ajustements quotidiens et/ou rectification tardive des erreurs détectées.</t>
  </si>
  <si>
    <t>Contrôle d’ajustement entre les comptabilités générale/de développement (autocontrôle) à chaque intégration ou à chaque comptabilisation manuelle.
Plan de contrôle interne :
Supervision a posteriori (éventuellement à programmer dans le plan de contrôle interne).
Supervision a posteriori, lors d’un diagnostic organisationnel (au moins annuel), de la mise en place et de l’effectivité de ces mesures.</t>
  </si>
  <si>
    <t>Documentation et diffusion des contrôles d’ajustement (guides de procédure, fiches de contrôle…).</t>
  </si>
  <si>
    <t>Rectifications erronées d’écritures comptables</t>
  </si>
  <si>
    <t>Absence de contrôle efficace des opérations de rectification.
Par nature, les écritures rectificatives méritent qu’une attention leur soit portée, en raison des erreurs qui en sont à l’ origine, et en raison des risques de fraudes.</t>
  </si>
  <si>
    <t>Toute détection d’erreur doit faire l’objet d’une correction immédiate.
Contrôle lors de l’enregistrement comptable de l’écriture rectificative (autocontrôle).
Deux modalités peuvent être adoptées pour la supervision :
- soit une supervision contemporaine par l’encadrement, solution à privilégier ;
- soit, si la supervision contemporaine ne peut être effective, un contrôle de supervision a posteriori, à programmer dans le PCI.
Plan de contrôle interne :
Supervision a posteriori (éventuellement selon l’option ci-dessus, à programmer dans le plan de contrôle interne).
Supervision a posteriori, lors d’un diagnostic organisationnel (au moins annuel), sur la mise en place du dispositif de contrôle des rectifications comptables, ainsi que de
l’effectivité de ces mesures.</t>
  </si>
  <si>
    <t>Documentation des modalités de contrôle des rectifications en comptabilité générale et de développement.</t>
  </si>
  <si>
    <t>Éventuellement, statistiques sur l’origine, la fréquence et le montant des rectifications.</t>
  </si>
  <si>
    <t>Non respect des horaires et des dates d’établissement des comptes</t>
  </si>
  <si>
    <t>Absence d’établissement d’un calendrier et d’un planning des horaires.
Non respect des horaires fixés dans le planning d’enregistrement des opérations comptables.</t>
  </si>
  <si>
    <t>Plan de contrôle interne :
Supervision a posteriori, lors d’un diagnostic organisationnel (au moins annuel), de l’élaboration, de l’actualisation et la diffusion d’un planning.</t>
  </si>
  <si>
    <t>Un planning des horaires doit être établi par l’agent comptable, en fonction du système d’information, des centralisations des opérations des régies, l’accueil du public, les
relations avec le teneur de compte de dépôt de fonds…
Ce planning peut porter sur l’enregistrement en comptabilités de développement et générale, l’ajustement entre comptabilités générale et de développement. Figurent notamment les informations suivantes :
- horaires et date d’enregistrement comptable ;
- horaires et traitement des opérations sur le compte bancaire ;
- horaires de transmission des documents comptables ;
- horaire des traitements informatiques ;
- nom des personnes responsables du respect du planning au sein de chaque service.</t>
  </si>
  <si>
    <t>Non respect des dates limites fixées pour la clôture des comptes</t>
  </si>
  <si>
    <t>Retard dans la comptabilisation des opérations de clôture et d’inventaire.
Non respect par le service des dates limites fixées par le service comptabilité pour la confection du compte de gestion.
Non respect du calendrier fixé pour l’envoi des pièces justificatives.</t>
  </si>
  <si>
    <t>Plan de contrôle interne :
Supervision a posteriori, lors d’un diagnostic organisationnel (au moins annuel), de la mise en place et de l’effectivité des ces mesures.</t>
  </si>
  <si>
    <t>Etablissement par l’ordonnateur et le comptable, et diffusion d’un calendrier de clôture.
Ce calendrier doit être établi notamment pour respecter les dates limites fixées pour l’approbation des comptes par l’organe délibérant et les tutelles, ainsi que pour transmission à la DGFiP (infocentre et mise en état d’examen).
Diffusion du calendrier à tous les services, aux régisseurs et aux comptables secondaires.</t>
  </si>
  <si>
    <t>Tenue des documents comptables</t>
  </si>
  <si>
    <t>Utilisation de documents comptables non conformes</t>
  </si>
  <si>
    <t>Contrôle de supervision contemporain de l’encadrement à l’édition des documents comptables.
Plan de contrôle interne :
Supervision a posteriori (éventuellement à programmer dans le plan de contrôle interne).
Supervision a posteriori, lors d’un diagnostic organisationnel (au moins annuel), de la mise en place et de l’effectivité de ces mesures.</t>
  </si>
  <si>
    <t>Les documents comptables établis par des applications informatiques non validées, doivent être édités quotidiennement, numérotés et datés dès leur établissement, visés par l’encadrement et archivés dans une numérotation continue ("enliassement").</t>
  </si>
  <si>
    <t>Non respect des normes relatives aux écritures comptables tenues manuellement</t>
  </si>
  <si>
    <t>Absence de traçabilité : les éléments obligatoires concernant la tenue et la formalisation des documents comptables ne sont pas respectés.
Formalisation inexistante ou insuffisante des documents comptables tenus « manuellement » (signature manquante, absence d’émargement, document raturé ou présentant un « blanc »,…) 
Carence dans la piste d’audit</t>
  </si>
  <si>
    <t>Plan de contrôle interne :
Supervision a posteriori (éventuellement à programmer dans le plan de contrôle interne).
Supervision a posteriori, lors d’un diagnostic organisationnel (au moins annuel), de la mise en place et de l’effectivité de ces mesures.</t>
  </si>
  <si>
    <t>Pour ce qui concerne la tenue des documents comptables « manuellement » sur support papier, plusieurs éléments doivent être respectés :
- l’absence de "blancs", c’est-à-dire de parties susceptibles d’être renseignées postérieurement à la date d’arrêté;
- la formalisation des rectifications ;
- la confirmation des altérations et ratures (par une signature et l’apposition de la date) par l’encadrement.</t>
  </si>
  <si>
    <t>Non respect des normes relatives aux écritures comptables</t>
  </si>
  <si>
    <t>Absence de traçabilité
Les documents comptables, quel que soit leur support, ne respectent pas systématiquement la règle selon laquelle le libellé doit être suffisamment explicite et faire référence à une pièce justificative pour identifier sans ambiguïté l’opération retracée. 
Cette situation :
- est contraire au principe selon lequel la comptabilité est un élément d’information ;
- entraîne souvent, pour les opérations à régulariser, l’impossibilité de procéder à cette régularisation.
Carence dans la piste d’audit</t>
  </si>
  <si>
    <t>La tenue des documents comptables doit respecter certains critères (date – montants – libellés) fondés sur la nécessité de pouvoir justifier une écriture comptable par une pièce ou tout autre élément en tenant lieu (principe de formalisation lié à la notion de piste d’audit). Une écriture sera donc suffisamment renseignée si elle permet de retrouver l’opération qui en est à l’origine.
Les documents comptables comprennent donc par principe :
- la date d’écriture ;
- le numéro séquentiel d’enregistrement comptable ;
- un libellé suffisamment explicite (s’il s’agit d’une intégration provenant d’une application remettante, le libellé doit faire simplement référence à cette intégration, à sa date et à l’application d’origine).</t>
  </si>
  <si>
    <t>L’écriture comptable n’est pas justifiée par une pièce</t>
  </si>
  <si>
    <t>Absence de traçabilité : l’écriture comptable ne peut être retracée jusqu’à son fait générateur et ne peut être authentifiée par une pièce justificative probante.
Carence dans la piste d’audit.
Carence dans la justification des opérations en comptes transitoires ou d’attente.</t>
  </si>
  <si>
    <t>Contrôle périodique de la justification des opérations en instance de dénouement selon une périodicité (par principe mensuelle) (autocontrôle).
Plan de contrôle interne :
Supervision a posteriori (éventuellement à programmer dans le plan de contrôle interne).
Supervision a posteriori, lors d’un diagnostic organisationnel (au moins annuel), de la mise en place et de l’effectivité de ces mesures.</t>
  </si>
  <si>
    <t>Diffusion des instructions.
Élaboration et diffusion de guides de procédure et éventuellement de fiches de contrôle, notamment au sujet des comptes transitoires ou d’attente..</t>
  </si>
  <si>
    <t>Une pièce justificative doit systématiquement appuyer la comptabilisation d’une opération.
Les pièces justifiant les écritures comptables, si elle ne sont pas transmises au comptable ou à un autre acteur qui en est réglementairement destinataire, sont conservées par le service.
Pour ce qui concerne les opérations en instance de dénouement (opérations en instance de paiement ou d’encaissement sur les comptes de tiers, opérations transitoires ou d’attente, opérations à l’encaissement ou en instance de paiement sur le compte bancaire…), les pièces doivent être à tout moment disponibles pour justifier le solde des
comptes concernés.
S’agissant des immobilisations, celles-ci doivent faire l’objet de dossiers d’inventaire recensant les pièces propres à justifier à tout moment le solde des comptes d'immobilisations.</t>
  </si>
  <si>
    <t>Archivage des documents comptables et des pièces justificatives</t>
  </si>
  <si>
    <t>Les documents comptables et pièces justificatives sont classés ou archivés de manière impropre</t>
  </si>
  <si>
    <t>L’archivage des documents comptables est parfois déficient qu’ils soient papiers ou dématérialisés.
Cette situation :
- constitue un manquement aux règles de conservation des documents comptables ;
- supprime un support de contrôle de supervision et de la formalisation de cette supervision ;
- entraîne l’absence d’auditabilité des comptes sur une période donnée ;
- entraîne l’impossibilité de procéder à des recherches sur des exercices antérieurs.
La masse de documents et la variété des supports peuvent rendre difficile d’accès les documents archivés.
L’archivage et la conservation des états produits par les applications informatiques remettantes sont défectueux.
Absence de traçabilité. Carence dans la piste
d’audit.</t>
  </si>
  <si>
    <t>Un responsable des archives du service doit être désigné.
Plan de contrôle interne :
Supervision a posteriori, lors d’un diagnostic organisationnel (au moins annuel), de la mise en place et de l’effectivité de ces mesures.</t>
  </si>
  <si>
    <t>détermination et diffusion des règles définies en matière de conservation des documents comptables et pièces justificatives, en distinguant :
- ce qui doit être archivé, de ce qui doit demeurer à disposition des services ;
- parmi ce qui doit être archivé, les archives "vivantes" (non nécessaires au fonctionnement habituel du service mais qui doivent rester à proximité pour être probablement utilisées) et les archives mortes.
Désignation d’un responsable de l’archivage dans le service, retracée dans l’organigramme fonctionnel.</t>
  </si>
  <si>
    <t>les documents comptables et pièces justificatives doivent être classés et accessibles sans délai. Le meilleur classement est d’abord par type de documents, ensuite chronologiquement.
Il ne doit pas y avoir de rupture dans la série séquentielle continue de numérotation des documents comptables, lorsqu’elle existe (la rupture dans la numérotation continue rend de facto inopérant tout archivage).
Ces règles s’appliquent de même aux états produits par les applications informatiques remettantes.</t>
  </si>
  <si>
    <t>Les documents comptables et les pièces justificatives ne sont pas conservés dans les délais requis</t>
  </si>
  <si>
    <t>Absence de traçabilité : les délais de conservation des documents comptables ne sont pas respectés.
Carence dans la piste d’audit.</t>
  </si>
  <si>
    <t>Plan de contrôle interne :
Supervision a posteriori, lors d’un diagnostic organisationnel (au moins annuel), de la mise en place et de l’effectivité de ces mesures.</t>
  </si>
  <si>
    <t>Documentation et diffusion des règles définies en matière de conservation des documents comptables et pièces justificatives.</t>
  </si>
  <si>
    <t>Les documents comptables et pièces justificatives doivent être conservés dans les services en fonction des normes fixées par les instructions et/ou par l’établissement.</t>
  </si>
  <si>
    <t>Organisation informatique</t>
  </si>
  <si>
    <t>Doctrine d’emploi des applications informatiques et des logiciels utilisés</t>
  </si>
  <si>
    <t>Emploi non pertinent d’une application informatique</t>
  </si>
  <si>
    <t>Une application informatique est installée dans un service pour un autre usage que celui prévu.</t>
  </si>
  <si>
    <t>L’encadrement doit inventorier les applications informatiques à sa disposition.
L’installation d’une application informatique doit correspondre à la mission du service concerné. À l’inverse, le service peut ne pas bénéficier d’une application qui lui serait utile. Lorsque des options existent, l’installation doit bien correspondre aux besoins du service.
Plan de contrôle interne :
Supervision a posteriori, lors d’un diagnostic organisationnel (au moins annuel), de la mise en place et de l’effectivité de ces mesures.</t>
  </si>
  <si>
    <t>Utilisation d’applications informatiques (ou de versions) non approuvées</t>
  </si>
  <si>
    <t>Les applications micro-informatiques présentent la fragilité de la duplication. Ainsi, certaines d’entre elles peuvent être installées plusieurs fois sans justification.
Utilisation d’application non approuvées ne présentant pas de garanties suffisantes en matière de traçabilité et d’intégrité.
L’entité utilise une application autre que celle dont la direction a demandé l’utilisation.</t>
  </si>
  <si>
    <t>Plan de contrôle interne :
Supervision a posteriori, lors d’un diagnostic organisationnel (au moins annuel), de la mise en place et de l’effectivité de ces mesures ainsi que :
- de l’approbation de l’application utilisée (ou de sa version) ;
- de la non duplication des applications microinformatiques.</t>
  </si>
  <si>
    <t>Recensement des applications informatiques utilisées par le service dans l’organigramme fonctionnel.</t>
  </si>
  <si>
    <t>Utilisation d’une version ancienne d’une application micro-informatique</t>
  </si>
  <si>
    <t>Le service n’utilise pas la dernière version de l’application informatique</t>
  </si>
  <si>
    <t>Plan de contrôle interne :
Supervision a posteriori, lors d’un diagnostic organisationnel (au moins annuel), des dernières versions des applications.</t>
  </si>
  <si>
    <t>Politique de Sécurité logique en matière informatique</t>
  </si>
  <si>
    <t>Absence de pertinence des habilitations</t>
  </si>
  <si>
    <t>Absence de politique d’attribution des habilitations.
Les habilitations accordées aux agents ne correspondent pas aux missions qui leur sont dévolues.
L’attribution d’habilitation ne permet pas une continuité de service (les suppléants ne sont pas habilités). Cela oblige le suppléant à travailler sous l’identifiant de la personne qu’il supplée.
Désorganisation et inefficacité des services.</t>
  </si>
  <si>
    <t>Les habilitations aux systèmes d’information doivent être conformes aux missions traitées au sein de l’entité. Les habilitations doivent donc être pertinentes au regard des
opérations gérées par les agents et portées dans l’organigramme fonctionnel.
L’encadrement doit attribuer des habilitations en respectant le principe dit du « moindre privilège » qui veut qu’un utilisateur ne dispose que des droits nécessaires aux missions qui lui sont confiées (en tenant compte de la durée de cette mission).
Par ailleurs, les suppléants doivent bénéficier du même niveau d’habilitation que celui du titulaire dont ils assurent la suppléance.
Désignation d’un responsable de la sécurité du système d’information (soit au niveau de l’établissement, soit au niveau de chaque service – dispositif éventuellement combiné).
Plan de contrôle interne :
Supervision a posteriori, lors d’un diagnostic organisationnel (au moins annuel), notamment par l’analyse des habilitations données afin de s’assurer qu’il y en a suffisamment pour assurer une continuité de service.</t>
  </si>
  <si>
    <t>Etablissement d’une politique de sécurité informatique intégrant les aspects de sécurité logique. Diffusion de cette politique de sécurité informatique et sensibilisation de tous les acteurs.
Indication d’un responsable de la sécurité du système d’information sur l’organigramme fonctionnel.</t>
  </si>
  <si>
    <t>Absence ou carence dans la prise en compte des profils et des niveaux de sensibilité</t>
  </si>
  <si>
    <t>Absence de mise en place de dispositif de sensibilité des enregistrements d’opérations lorsque le système d’information le permet : il n’existe pas de politique d’attribution des habilitations et des profils.</t>
  </si>
  <si>
    <t>Une procédure rigoureuse de gestion des habilitations doit être définie :
- critères d’habilitation (niveau d’habilitation, modalités d’attribution…) ;
- définition et attribution des profils en fonction des risques.
Plan de contrôle interne :
Supervision a posteriori, lors d’un diagnostic organisationnel (au moins annuel), du respect de ces règles.</t>
  </si>
  <si>
    <t>Les niveaux de sensibilité et de profils doivent être portés sur l’organigramme fonctionnel.</t>
  </si>
  <si>
    <t>Carence dans le respect des modalités d’habilitations au système d’information</t>
  </si>
  <si>
    <t>Absence de respect des modalités d’organisation et de traçabilité
Absence de politique d’attribution des habilitations</t>
  </si>
  <si>
    <t>À chaque code utilisateur doit correspondre le nom d’une personne physique.
L’accès au système d’information doit être limité aux utilisateurs qui en ont reçu l’habilitation (attribution d’un code utilisateur permettant l’identification de l’utilisateur).
Révision périodique des habilitations : à chaque nouvelle tâche doit correspondre une nouvelle habilitation. Inversement, lorsque l’intervenant est dessaisi d’une tâche, son habilitation doit être retirée. Le remplacement d’un agent par un autre, y compris pour des fonctions identiques, implique que celui qui part soit dessaisi de son habilitation,
et qu’une nouvelle habilitation soit attribuée à celui qui arrive. Il en est de même pour les vacataires et les personnels de renfort.
Il revient à l’encadrement de décider à qui doivent être attribuées les habilitations aux systèmes d’informations et aux transactions associées (en fonction de l’attribution des tâches).
L’encadrement demande le paramétrage des habilitations aux applications à un administrateur.
Plan de contrôle interne :
Supervision a posteriori, lors d’un diagnostic organisationnel (au moins annuel), de la mise en place et de l’effectivité de ces mesures.</t>
  </si>
  <si>
    <t>Absence de formalisation des attributions des identifications</t>
  </si>
  <si>
    <t>Absence de traçabilité
Carence dans la piste d’audit</t>
  </si>
  <si>
    <t>Détermination et diffusion de procédures organisant l’attribution et le retrait des identifications et leur traçabilité.
Les habilitations doivent être formalisées :
l’encadrement doit disposer à tout moment de la liste des codes utilisateurs et de leurs attributaires.
L’habilitation et l’identification de chacun des intervenants doivent être portées sur l’organigramme fonctionnel.</t>
  </si>
  <si>
    <t>Les demandes d’habilitation ou de retraits d’habilitation faites par l’encadrement doivent être tracées et archivées (par exemple, écrit, courriel, fax, etc. de la part de l’encadrement de l’opérationnel pour laquelle l’habilitation est demandée, à l’administrateur responsable des paramétrages).</t>
  </si>
  <si>
    <t>Absence de respect des habilitations octroyées</t>
  </si>
  <si>
    <t>Les habilitations sont utilisées par des agents non habilités à cet effet.</t>
  </si>
  <si>
    <t>Dispositif de supervision contemporain visant à s’assurer du respect des habilitations à travers l’intervention de l’encadrement dans les procédures (validation d’opérations, etc.).
Le respect des habilitations peut également être appréhendé lors des contrôles de supervision a posteriori (notamment, analyse des habilitations octroyées afin de s’assurer qu’il y en a suffisamment pour assurer une continuité de service).</t>
  </si>
  <si>
    <t>Sensibilisation des acteurs au caractère personnel des codes utilisateurs.</t>
  </si>
  <si>
    <t>Existence d’habilitations non utilisées, dont l’existence peut avoir été oubliée par les utilisateurs.
Désorganisation et inefficacité des services.</t>
  </si>
  <si>
    <t>Éventuellement, mise en place d’une revue d’utilisateur initiée par le centre informatique chargé de l’administration de l’application.
Plan de contrôle interne :
Supervision a posteriori, lors d’un diagnostic organisationnel (au moins annuel), sur les habilitations attribuées au service mais non attribuée à l’utilisateur.</t>
  </si>
  <si>
    <t>Absence de respect des modalités d’organisation et de traçabilité en matière comptable</t>
  </si>
  <si>
    <t>Désorganisation des services.
Absence du respect des tâches attribuées.
Utilisation par un auditeur d’un code utilisateur attribué à un autre acteur.</t>
  </si>
  <si>
    <t>Les auditeurs ne peuvent avoir accès au système d’information comptable qu’en profil consultation.
Plan de contrôle interne :
Supervision a posteriori, lors d’un diagnostic organisationnel (au moins annuel), de la mise en place et de l’effectivité de ces mesures.</t>
  </si>
  <si>
    <t>Indication des acteurs habilités et de leur identifiant dans l’organigramme fonctionnel (via les habilitations figurant sur l’OF, ou sur un document annexe versé comme l’OF dans le dossier de révision).</t>
  </si>
  <si>
    <t>Traçabilité des demandes d’habilitation.</t>
  </si>
  <si>
    <t>Absence de confidentialité du mot de passe</t>
  </si>
  <si>
    <t>Absence de respect des modalités d’organisation et de traçabilité :
- Usurpation de l’identité d’autrui ;
- Accès illicite à certaines données.</t>
  </si>
  <si>
    <t>Une politique portant sur les authentifiants doit être établie en la matière. En particulier, les éléments relatifs aux caractéristiques du mot de passe doivent respecter
des règles de longueur, de renouvellement, etc.
Le mot de passe :
- doit être choisi et conservé par l’utilisateur lui-même (pas de choix « collectif » du mot de passe) ;
- ne doit jamais être écrit par l’intervenant dans un endroit accessible à tous ;
- ne doit pas être indiqué visiblement sur les postes de travail ;
- ne doit pas être enregistré pour bénéficier d’une connexion automatique (saisie du mot de passe à chaque nouvelle connexion : les dispositifs de « mémorisation » des mots de passe qui permettent de contourner la saisie obligatoire lors de l’identification de l’intervenant, ne doivent pas être mis en oeuvre lorsqu’une application le permet ; cette interdiction concerne aussi les « macro » qui offrent le même type de possibilité) ;
- ne doit pas être communiqué à un tiers quel qu’il soit (y compris à l’encadrement ou à un auditeur du service qui en ferait la demande :
un supérieur hiérarchique n’est pas autorisé à demander son mot de passe à un agent pour avoir accès à des informations durant son absence, mais doit faire en sorte que cette information soit disponible, comme l’organisation de la suppléance ou l’habilitation du supérieur hiérarchique…).
Plan de contrôle interne :
Supervision a posteriori, lors d’un diagnostic organisationnel (au moins annuel), de la mise en place et de l’effectivité de ces mesures.</t>
  </si>
  <si>
    <t>Charte d’usage des technologies de l’information et de la communication, ou tout autre document engageant les personnels de l’organisme.
Sensibilisation des acteurs au caractère personnel et à la confidentialité de l’authentifiant.</t>
  </si>
  <si>
    <t>Absence de renouvellement du mot de passe</t>
  </si>
  <si>
    <t>Utilisation frauduleuse d’un identifiant
Blocage automatique de la messagerie électronique ou d’une application informatique</t>
  </si>
  <si>
    <t>Le mot de passe doit être changé périodiquement, et immédiatement en cas de doute sur sa confidentialité ou sa fiabilité. Ce mot de passe doit être substantiellement différent des mots de passe précédents.
Lors de l’habilitation, l’attribution du mot de passe à l’intervenant relève généralement de l’administrateur. Il doit être changé par l’intervenant lors de son premier accès au système d’information.
Plan de contrôle interne :
Supervision a posteriori, lors d’un diagnostic organisationnel (au moins annuel), de la mise en place et de l’effectivité de ces mesures.</t>
  </si>
  <si>
    <t>Politique de sécurités physiques passives en matière informatique</t>
  </si>
  <si>
    <t>Absence ou carence dans la politique de sécurité physique informatique</t>
  </si>
  <si>
    <t>Destruction des documents comptables (données comptables).
Recours à des pratiques dangereuses de la part des agents pour la préservation des données et la conservation des matériels.</t>
  </si>
  <si>
    <t>L’encadrement doit inventorier les matériels informatiques à sa disposition (poste de travail, serveur…) et prendre les mesures pour éviter vols et destructions (verrouillage des locaux…) ;
- accès verrouillés à toutes les stations de travail (aucune station sans mot de passe) ;
- en cas d’absence courte ou longue, verrouiller les accès à son poste de travail et ranger les supports sensibles ;
- en cas de déplacement, faire preuve de vigilance et ne pas laisser les ressources transportées (ordinateur portable…) sans surveillance ;
- accompagner les visiteurs externes lorsqu’ils circulent dans les locaux.
Désignation d’un responsable de la sécurité du système d’information (soit au niveau de l’établissement, soit au niveau de chaque service – dispositif éventuellement combiné).
Plan de contrôle interne :
Supervision a posteriori, lors d’un diagnostic organisationnel (au moins annuel), du respect de cette politique.</t>
  </si>
  <si>
    <t>Etablissement d’une politique de sécurité informatique intégrant les aspects de sécurité physique.
Diffusion de la politique de sécurité informatique, diffusion et sensibilisation de tous les acteurs à cette politique : chartes d’usage des technologies de l’information et de la communication, ou tout autre document engageant les personnels de l’organisme.
Indication d’un responsable de la sécurité du système d’information sur l’organigramme fonctionnel.</t>
  </si>
  <si>
    <t>Absence de respect des consignes de sécurité informatiques</t>
  </si>
  <si>
    <t>L’ensemble des agents n’ont pas connaissance et/ou ne respectent pas les règles de sécurité.</t>
  </si>
  <si>
    <t>Plan de contrôle interne :
Supervision a posteriori, lors d’un diagnostic organisationnel (au moins annuel), que chaque personnel permanent ou temporaire dispose d’une connaissance suffisante des principes et consignes de sécurité du système d’information, ait conscience des menaces potentielles et soit en mesure de faire remonter les problèmes rencontrés.</t>
  </si>
  <si>
    <t>Sensibilisation de tous les acteurs à cette politique. Diffusion aux acteurs des supports de la politique de sécurité informatique</t>
  </si>
  <si>
    <t>Carence dans la politique de préservation des données comptables</t>
  </si>
  <si>
    <t>Absence ou insuffisance d’une politique de sauvegarde et d’archivage des documents comptables (données numériques comptables).
Absence de traçabilité. Carence dans la piste d’audit.</t>
  </si>
  <si>
    <t>Plan de contrôle interne :
Supervision a posteriori, lors d’un diagnostic organisationnel (au moins annuel), de la qualité et de l’effectivité de des règles de sauvegarde.</t>
  </si>
  <si>
    <t>Détermination et diffusion d’une politique d’archivage et de sauvegarde informatiques des documents comptables, tant sur la périodicité (la sauvegarde quotidienne est
souhaitable, mais tout dépend de l’activité du service), les modalités (acteurs, supports), les lieux de conservation.</t>
  </si>
  <si>
    <t>Défaillance dans l’archivage des données informatiques</t>
  </si>
  <si>
    <t>Délais de conservation trop courts.
Obsolescence du support par rapport aux lecteurs des matériels informatiques.
Carence dans les sauvegardes régulières et préservation des données.
Absence de conservation des microfiches et des supports informatiques dans un endroit sécurisé.
Absence de traçabilité. Carence dans la piste d’audit.
Destruction des documents comptables.</t>
  </si>
  <si>
    <t>Un contrôle (autocontrôle) par sondage de la lisibilité des supports de sauvegarde doit être périodiquement réalisé.
Ces supports doivent être effacés avant d’être jetés (effacement devant interdire toute reconstitution partielle ou totale). Les microfiches jetées doivent être préalablement détruites.
Plan de contrôle interne :
Supervision a posteriori, lors d’un diagnostic organisationnel (au moins annuel), de la qualité et de l’effectivité de ces règles de sauvegarde.</t>
  </si>
  <si>
    <t>Les sauvegardes doivent être réalisées périodiquement (si possible, quotidiennement). Les durées de conservation des données informatiques sont identiques à celles des documents comptables (cf. § Archivage des documents comptables et pièces justificatives).
Archivage sur support informatique (CD-Rom ou DVD-Rom…).
La traçabilité des données figurant sur ces supports impose de les faire évoluer en fonction des capacités de lecture des matériels informatiques. L’utilisation des supports
magnétiques (disquette, CD-Rom, cassette…) doit prendre en compte le respect de la durée de vie des supports.
Les sauvegardes doivent être entreposées à un endroit différent du bâtiment où sont situées les installations informatiques. En effet, il n’est guère utile de conserver des sauvegardes là même où est installé le serveur ou micro-ordinateur. Une sauvegarde conservée au même endroit ne protège que de la défaillance technique du serveur ou du
micro-ordinateur, mais ni du feu, ni de l’inondation. Les sauvegardes peuvent être externalisées par remises (selon une périodicité à définir) à un autre service ou un centre
informatique.
Les supports informatiques de sauvegardes doivent être conservés dans un endroit protégé en particulier du feu et des perturbations magnétiques. Les microfiches doivent être conservées à l’abri de la lumière dans des armoires prévues à cet effet.
Les dates des différentes sauvegardes doivent être répertoriées (journal des sauvegardes). Ce document est indispensable, dans le cas d’une reconstitution de fichiers, afin de déterminer le périmètre des opérations qui devront être ressaisies (car en-dehors du champ de la sauvegarde).</t>
  </si>
  <si>
    <t>Intrusion dans le système d’information</t>
  </si>
  <si>
    <t>Absence de mise à jour des antivirus, des logiciels d’accès à Internet et aux messageries.
Modification de la configuration de son poste de travail, contournement ou désactivation des services de sécurité mis en place (antivirus).</t>
  </si>
  <si>
    <t>Des mesures doivent être prises pour protéger le système d’information, soit des accès intempestifs, soit des virus.
Les logiciels d’accès à Internet et de messagerie doivent eux-mêmes être à jour des versions et des maintenances, de manière à combler les failles.
L’antivirus doit être mis à jour à chaque nouvelle version de fichier de données. La mise à jour de l’antivirus ne dispense pas l’utilisateur de scanner périodiquement son disque dur. Avant d’utiliser un support amovible (disquette, clé USB, CD-Rom..),
il est recommandé de vérifier qu’il ne contient pas de virus. L’utilisateur qui pense avoir un virus sur son ordinateur doit se déconnecter impérativement de toute session.
Plan de contrôle interne :
Supervision a posteriori, lors d’un diagnostic organisationnel (au moins annuel), de la mise en place et de l’effectivité de ces mesures.</t>
  </si>
  <si>
    <t>Etablissement d’une politique de sécurité informatique intégrant les aspects antiintrusions.
Diffusion de cette politique de sécurité informatique et sensibilisation de tous les acteurs.</t>
  </si>
  <si>
    <t>Intervention non pertinente du service informatique sur les fichiers informatiques</t>
  </si>
  <si>
    <t>Absence de traçabilité
Carence dans la piste d’audit
Intervention indue sur les fichiers des applications informatiques par le service informatique</t>
  </si>
  <si>
    <t>Contrôle de supervision contemporain lors de la validation de la demande d’intervention (signature du courrier, envoi du courriel).</t>
  </si>
  <si>
    <t>Instructions comptables. Plan comptable particulier de l’établissement.</t>
  </si>
  <si>
    <t>En fonction de la cartographie des processus de l’établissement et de leur répartition entre services, l’attribution des tâches doit avoir fait l’objet d’une analyse de la part de l’encadrement, aboutissant à une définition claire des tâches de chaque agent.
Cette attribution des tâches doit prendre en compte la séparation des tâches afin de permettre un contrôle mutuel (ce point doit être expertisé en fonction du processus en amont ou en aval : intervention d’un autre service, d’un tiers… dans le cadre de la séparation des fonctions d’ordonnateur et de comptable).
Plan de contrôle interne : Supervision a posteriori, lors d’un diagnostic organisationnel (au moins annuel), de la qualité de l’attribution des tâches.</t>
  </si>
  <si>
    <t>Multi</t>
  </si>
  <si>
    <t>Comptable &amp; régisseur</t>
  </si>
  <si>
    <t>Le dernier relevé de compte reçu (quelle que soit la forme de la réception) doit être comptabilisé quotidiennement (connexion à DFT Net si possible) (autocontrôle).
Il est exclu de comptabiliser globalement le relevé de compte sur un compte d’imputation provisoire en contrepartie du compte 515.
Contrôle de supervision a posteriori, lors du diagnostic du processus, de la mise en place et de l’effectivité de ces mesures.</t>
  </si>
  <si>
    <t>Sauf périodes de fermetures administratives en été. Pendant les vacances de Noël et la fermeture administrative, l'agence comptable a pu obtenir le droit de travailler (!) et faire les opérations de rapprochement au plus près de fin d'année</t>
  </si>
  <si>
    <t>Le pôle comptabilité contrôle les chèques liés aux inscriptions. Le pôle recette contrôle tous les autres chèques. Les régisseurs contrôlent aussi en amont leurs propres chèques</t>
  </si>
  <si>
    <t>Absence de comptabilisation dans les délais des opérations affectant le compte de dépôt de fonds.
Les opérations provenant des débiteurs (réception des moyens de paiement à l'agence comptable) ne sont pas prises en compte au jour de leur réception.</t>
  </si>
  <si>
    <t>Contrôle de l’encaissement des chèques au jour de leur réception (autocontrôle).
Éventuellement, si l’agence comptable est d’une certaine importance, création d’un secteur spécifique à l’agence comptable pour la centralisation de la réception et pour le traitement des chèques.
Contrôle de supervision a posteriori, lors du diagnostic du processus, de la mise en place et de l’effectivité de ces mesures.</t>
  </si>
  <si>
    <r>
      <t xml:space="preserve">La procédure des chèques non datés ou post-datés représentatifs de délais n’est pas autorisée, </t>
    </r>
    <r>
      <rPr>
        <sz val="10"/>
        <color rgb="FFFF0000"/>
        <rFont val="Carlito"/>
        <family val="2"/>
      </rPr>
      <t>le chèque n’étant pas un instrument de crédit</t>
    </r>
    <r>
      <rPr>
        <sz val="10"/>
        <color rgb="FF007826"/>
        <rFont val="Carlito"/>
        <family val="2"/>
      </rPr>
      <t xml:space="preserve"> (en application de l’article L 131-31 du code monétaire et financier, le chèque présenté au paiement avant le jour indiqué comme date d’émission est payable le jour de la présentation ; cf également article L 131-69).
Contrôle de supervision a posteriori, lors du diagnostic du processus, de la mise en place et de l’effectivité de ces mesures.</t>
    </r>
  </si>
  <si>
    <r>
      <rPr>
        <b/>
        <sz val="10"/>
        <rFont val="Carlito"/>
        <family val="2"/>
      </rPr>
      <t>Action</t>
    </r>
    <r>
      <rPr>
        <sz val="10"/>
        <rFont val="Carlito"/>
        <family val="2"/>
      </rPr>
      <t xml:space="preserve"> : diffuser pour tous les régisseurs disposant d'un TPE l'instruction BOFIP-GCP-13-0017 du 14/08/2013 "MODALITES DE GESTION DES MOYENS DE PAIEMENT ET DES ACTIVITES BANCAIRES
DU SECTEUR PUBLIC"</t>
    </r>
  </si>
  <si>
    <t>Le journal du terminal des cartes bancaires doit être rapproché avec :
- le relevé détaillé de remise, envoyé par le centre de traitement cartes bancaires, comportant notamment le montant des commissions, le montant brut et le montant net du paiement.
- le relevé de compte, faisant apparaître le montant net des encaissements par remise – montant porté en crédit sur le compte de dépôt de fonds au Trésor – et le montant des commissions (autocontrôle) ;
- la comptabilité générale.
Les anomalies comme les cartes rejetées doivent faire l’objet d’un traitement séparé.
Contrôle de supervision a posteriori, lors du diagnostic du processus, de la mise en place et de l’effectivité de ces mesures.</t>
  </si>
  <si>
    <t>Les journaux des cartes bancaires, tickets « récépissé » et relevés de remise doivent être conservés à l’appui du compte 5115 ou accessibles sans délai, pour justification des soldes.</t>
  </si>
  <si>
    <r>
      <rPr>
        <b/>
        <sz val="10"/>
        <rFont val="Carlito"/>
        <family val="2"/>
      </rPr>
      <t>Action</t>
    </r>
    <r>
      <rPr>
        <sz val="10"/>
        <rFont val="Carlito"/>
        <family val="2"/>
      </rPr>
      <t xml:space="preserve">  : transmettre aux régisseurs disposant d'un TPE la procédure en cas d'annulation d'un paiement TPE</t>
    </r>
  </si>
  <si>
    <t xml:space="preserve">==&gt; Diffusion en interne à l'AC OK ; diffuser largement aux composantes, services centraux &amp; Labos
</t>
  </si>
  <si>
    <t>==&gt; pour parfaire et finaliser la carto des tarifs existants, la DAJIM et la DAF sont en cours de vérif des délibérations.
==&gt; Diffusion systématique en juillet de la carto aux composantes, labos, directions pour actualisation annuelle
==&gt; communiquer sur la nécessité de joindre au premier titre de l'année civile sur une prestation la délib sur le tarif en vigueur</t>
  </si>
  <si>
    <t>Diffusion des instructions M 9 et de l'IJC</t>
  </si>
  <si>
    <t>==&gt; mise en place d'une réunion annuelle avec la DAF sur l'étude complète des soldes et des encaissements à rapprocher ou à titrer (via Infractor)</t>
  </si>
  <si>
    <t>Immédiate</t>
  </si>
  <si>
    <t>==&gt; l'AMUE a apporté une réponse à l'agent comptable sur la sécurité des pièces déposées dans SIFAC et leur quérabilité. Il appartient à l'agent comptable de garantir de pouvoir fournir au juge des comptes toute pièce demandée.
==&gt; afin de concilier cette exigence et un travail allégé pour l'équipe, il est décidé que toute pièce relative à une opération pluriannuelle ou à réutilisation forte serait rematérialisée (suivi papier, par exemple, une convention de recherche importante) ; toute PJ relative à un titre supérieur à 10 000 € unitaire sera rematérialisée (suivi papier)</t>
  </si>
  <si>
    <t>==&gt; rédaction d'une convention partenariale de gestion comptable / financière entre l'ordonnateur et le comptable (avec notamment le point de la modernisation des paiements)</t>
  </si>
  <si>
    <t>Organisation actuelle de qui rapproche entre le pôle compta et recette :
Pôle recette : les paiements chèques-espèces / rapport à une facture existante ; si le montant est déjà au crédit du client, on rapproche avec la facture émise pour le pôle recette a posteriori de l'encaissement (quel que soit le mode de paiement)
Pôle compta : rapprochement de tous les virements si titrage pré existant.</t>
  </si>
  <si>
    <t>==&gt; rédiger et diffuser en interne une procédure sur le traitement des rejets de chèque ; articuler avec le recouvrement ; penser à intégrer un seul de bascule du 5117x à un compte 41x (30 jours)</t>
  </si>
  <si>
    <t>Les pièces de rejets de chèques (le cas échéant, relevé d’opérations) doivent être conservées à l’appui du compte 5117 ou accessibles sans délai, pour justification des soldes.</t>
  </si>
  <si>
    <t>==&gt; créer un répertoire informatique pour archivage des pièces DGFiP justifiant les rejets de chèque ;
==&gt; systématiser l'analyse du solde du 5117 lors de l'analyse mensuelle des soldes</t>
  </si>
  <si>
    <t>==&gt; pas de prélèvements massifs programmés à Lyon 2
==&gt; les rejets d'échéanciers de paiement à distance en 3x sont traités via le compte 5115 et le client AA6. La technique de l'auxiliarisation dans notre SIF autorise et sécurise ce suivi</t>
  </si>
  <si>
    <t>==&gt; rédiger et diffuser en interne une procédure sur le traitement des rejets d'échéanciers ; articuler avec le recouvrement ; après test, la bascule 5115 / AA6 / 4111 se réalise parfaitement, donc suivi possible en recouvrement, et indicateurs classe 4 OK</t>
  </si>
  <si>
    <t>==&gt; archivage dans les listings du logiciel de paiement à distance (PAYBOX) ; archivage papier réalisé par le pôle recette jusqu'au recouvrement ; puis une fois le recouvrement terminé, ré archivage papier au pôle compta</t>
  </si>
  <si>
    <t>91001 - IFS</t>
  </si>
  <si>
    <t>91002 - IETL</t>
  </si>
  <si>
    <r>
      <t xml:space="preserve">Toutes les demandes de paiement reçus doivent avoir une date certaine de réception.
Établissement d’un dispositif de suivi (archivage chronologique ; ou tableau de bord...) des </t>
    </r>
    <r>
      <rPr>
        <b/>
        <sz val="10"/>
        <color rgb="FF007826"/>
        <rFont val="Carlito"/>
        <family val="2"/>
      </rPr>
      <t>transmissions</t>
    </r>
    <r>
      <rPr>
        <sz val="10"/>
        <color rgb="FF007826"/>
        <rFont val="Carlito"/>
        <family val="2"/>
      </rPr>
      <t xml:space="preserve"> de demandes de paiement.</t>
    </r>
  </si>
  <si>
    <t>==&gt; de manière individualisée, lorsque des stocks de facture s'accumulent, sans action de la part de l'ordonnateur, les gestionnaires du pôle dépense alertent l'ordo par téléphone et par courriel
==&gt; gestion des certificats administratifs
==&gt; contrôle délicat de la qualité d'ordonnateur</t>
  </si>
  <si>
    <t>==&gt; Mise en place d’une politique organisée et formalisée quant au suivi des entrées de biens : suivi des opérations concerté avec les services de l’ordonnateur, notamment le service chargé du parc immobilier.
Contrôle de l’ensemble (périodique, au moins en fin d’exercice) des éléments transmis par l’ordonnateur (sur les amortissements et les dépréciations, sur l’acceptation des dons et legs, courriers de France Domaine, conventions de mise à disposition…) aux fins de détection de biens acquis à titre gratuit ou mis à disposition, non comptabilisés (autocontrôle).
En cas de discordance, une relance doit être effectuée. Contrôle de supervision contemporain lors du visa du courrier de relance.
Contrôle de supervision, lors du diagnostic du processus, de la mise en place et de l’effectivité de ces mesures.
==&gt; Dans la mesure du possible, établissement et diffusion, en lien avec l’ordonnateur des modalités (acteurs, délais, documents) de transmission des documents de réception des biens immobiliers.
==&gt; Éventuellement, courriers / courriels de relance.</t>
  </si>
  <si>
    <t>Diffusion de l'IJC du 25/05/2021 - Section paiement
Éventuellement, documentation et diffusion des modalités de remise des opérations de virement.</t>
  </si>
  <si>
    <t>Diffusion de l'IJC du 25/05/2021</t>
  </si>
  <si>
    <t>Absence de régularisation ou régularisation insuffisamment rapide de la subdivision concernée des comptes en instance de décaissement.
Les virements émis figurent en comptabilité mais ne sont pas retracés sur le relevé de compte bancaire.
Risque : le 5159 est crédité, mais le fichier de virement n'a pas été transmis à la DGFiP, ou cette dernière ne l'a pas traité</t>
  </si>
  <si>
    <t>==&gt; lors du rapprochement bancaire, le 51591 est vérifié au passage d'autres opérations courantes. Si date &gt; 2 jours, alerte de la personne rapprochant les comptes auprès de la responsable du pôle compta</t>
  </si>
  <si>
    <t>Les virements d’un montant unitaire égal ou supérieur à 1 M€ ne font pas l’objet de l’annonce prévue par le décret GBCP de 2012 (Art. 46)</t>
  </si>
  <si>
    <t>==&gt; mise en place d'une alerte systématique auprès de la DRFiP lorsque virement unitaire &gt; 1M€ ; traçabilité dans l'outil de contrôle - onglet contrôle thématique</t>
  </si>
  <si>
    <t>Diffusion des règles d’utilisationde la carte bancaire (cf IJC 25/05/2021)
Éventuellement, établissement et diffusion des modalités d’utilisation de la carte bancaire dans l’établissement.
Désignation des acteurs dans l’organigramme fonctionnel.</t>
  </si>
  <si>
    <t>==&gt; 3D secure souscrit pour chaque contrat</t>
  </si>
  <si>
    <t>Absence de régularisation ou régularisation insuffisamment rapide de la subdivision concernée des comptes en instance de décaissement (51591)
Les paiements effectués par carte figurent en comptabilité mais ne sont pas retracés sur le relevé de compte bancaire.</t>
  </si>
  <si>
    <t>==&gt; un BDC + CA doit préalablement être émis par l'ordo et fourni au comptable avant tout paiement (cf procédure paiement CB AC)</t>
  </si>
  <si>
    <t>Absence de conservation des pièces justifiant les opérations en solde du 4663</t>
  </si>
  <si>
    <t>Contrôle de l’exactitude des calculs de liquidation (article 20 GBCP) en fonction du plan CHD (autocontrôle).
Contrôle de supervision contemporain lors de la signature de la suspension de la prise en charge ou de la demande de régularisation (indu).
Contrôle de supervision a posteriori :
- soit dans le cadre du plan de CHD (Guide méthodologique du contrôle hiérarchisé des dépenses publiques dans les EPN – fiche 17) ;
- soit lors du diagnostic du processus, de la mise en place et de l’effectivité de ces mesures.</t>
  </si>
  <si>
    <t>==&gt; suite à réunion DAJIM / DIMMO / DAF / AC, envoyer la procédure sur l'alerte et le dépôt des pièces de marché par la DAJIM à qui de droit (DIMMO, DAF et AC)</t>
  </si>
  <si>
    <t>A faire par l'AC</t>
  </si>
  <si>
    <t>Contrôle de la certification du service fait et de l’absence de prescription (article 20 GBCP) dans le cadre du plan CHD (autocontrôle).
Contrôle de supervision contemporain lors de la signature de la suspension de la prise en charge ou de la demande de régularisation (indu).
Contrôle de supervision a posteriori :
- soit dans le cadre du plan de CHD (Guide méthodologique du contrôle hiérarchisé des dépenses publiques dans les EPN – fiche 17) ;
- soit lors du diagnostic du processus, de la mise en place et de l’effectivité de ces mesures.</t>
  </si>
  <si>
    <t>==&gt; au premier paiement de l'année, l'ordonnateur doit indiquer et renseigner le marché à l'appui du paiement et joindre les pièces dans SIFAC pour accès toute l'année (en faisant référence dans les paiements ultérieurs)
==&gt; diffusion de guides de la commande publique</t>
  </si>
  <si>
    <t>==&gt; en cas de doute si la dépense appartient bien au cœur de métier de l'université (enseignement, recherche, formation), différer et demander des explications à l'ordonnateur (attention, ne pas se poser en juge d'opportunité)</t>
  </si>
  <si>
    <t>Contrôle de la qualité du donneur d’ordre et de la correcte assignation de la dépense (article 20 du RGCP) dans le cadre du plan CHD (autocontrôle).
Contrôle de supervision contemporain lors de la signature de la suspension de la prise en charge ou de la demande de régularisation (indu).
Contrôle de supervision a posteriori :
- soit dans le cadre du plan de CHD (Guide méthodologique du contrôle hiérarchisé des dépenses publiques dans les EPN – fiche 17) ;
- soit lors du diagnostic du processus, de la mise en place et de l’effectivité de ces mesures.</t>
  </si>
  <si>
    <t>==&gt; la DAF peut-elle me fournir son schéma de contrôle financier exercé au sein de l'université ? Quel est le circuit du contrôle global de l'ordonnateur ?</t>
  </si>
  <si>
    <t>Les contrôles règlementaires sont faits, en cours de formalisation, mais non hiérarchisés dans leur approche</t>
  </si>
  <si>
    <t>Systématiser le recours à la fiche de contrôle des marchés et leurs avenant (former le personnel au pôle comptabilité gestionnaire des immo)</t>
  </si>
  <si>
    <t>Diffusion du guide méthodologique du contrôle hiérarchisé de la dépense via l'IJC du 25/05/2021
Le cas échéant, sensibilisation / formation des acteurs aux enjeux et modalités du CHD et du CAP.</t>
  </si>
  <si>
    <t>==&gt; un tableau de recensement des anomalies dans le cadre des contrôles règlementaires &amp; thématiques a été fourni le 08/07/2021 au pôle dépense pour consignation au fil de l'eau, et consolidation annuelle. Faire un point à la rentrée sur l'utilisation du tableur ;</t>
  </si>
  <si>
    <t>Nina IVESSY</t>
  </si>
  <si>
    <t>Non validation de la remise gracieuse par les autorités compétentes</t>
  </si>
  <si>
    <t>Non respect des dispositions de l'article 193 du décret GBCP 2012</t>
  </si>
  <si>
    <t>calendrier fixé avec RH</t>
  </si>
  <si>
    <t>calendrier respecté actuellement</t>
  </si>
  <si>
    <t>cotisations versées dans les temps actuellement</t>
  </si>
  <si>
    <t>contrôle exhaustif des PJ difficile à mettre en place, manque de temps et de personnel, si constat PJ manquante, demandée par mail aux RH</t>
  </si>
  <si>
    <t>contrôle exhaustif des PJ difficile à mettre en place, manque de temps et de personnel, si constat PJ manquante, demandée par mail aux RH, si toujours pas de PJ, suspension de l'acompte</t>
  </si>
  <si>
    <t>contrôle exhaustif des PJ difficile à mettre en place, manque de temps et de personnel, si erreur constatée, mail aux RH et ou DRFiP pour correction</t>
  </si>
  <si>
    <t>contrôle exhaustif des PJ difficile à mettre en place, manque de temps et de personnel, échantillonnage prioritaire sur dossiers sensibles (primes, vac ens, etc)</t>
  </si>
  <si>
    <t>contrôle exhaustif des PJ difficile à mettre en place, manque de temps et de personnel, si erreur constatée, mail aux RH et ou DRFiP pour correction et reversement</t>
  </si>
  <si>
    <t>contrôle exhaustif des PJ difficile à mettre en place, manque de temps et de personnel, si anomalie constatée, recherche des textes, demande explications RH, si irrégularité de la PJ avéerée, mail aux RH et ou DRFiP pour correction ou annulation (et/ou reversement)</t>
  </si>
  <si>
    <t>contrôle exhaustif des PJ difficile à mettre en place, manque de temps et de personnel, échantillonnage sur prises en charge (acomptes, vac ens, etc) et vérification des attestations CPAM et RIB puis dialogue RH si anomalie constatée</t>
  </si>
  <si>
    <t>contrôle exhaustif des PJ difficile à mettre en place, manque de temps et de personnel, échantillonnage des PJ (contrats, états liquid, ASF, etc,) et vérification des habilitations (signatures et identité signataire) puis dialogue RH si anomalie constatée</t>
  </si>
  <si>
    <t>contrôle exhaustif des PJ difficile à mettre en place, manque de temps et de personnel, échantillonnage des PJ (contrats, états liquid, ASF, etc,) et vérification des habilitations (signatures et identité signataire) puis dialogue RH si anomalie constatée - Listing de paye signé par 1 ordo unique, facile à vérifier</t>
  </si>
  <si>
    <t>contrôle exhaustif des PJ difficile à mettre en place, manque de temps et de personnel, échantillonnage des PJ (contrats, états liquid, ASF, etc,) et vérification de la présence des signatures (signatures et identité signataire) puis dialogue RH si anomalie constatée - Listing de paye signé par 1 ordo unique, facile à vérifier</t>
  </si>
  <si>
    <t>élaboration d’un plan annuel de contrôle hiérarchisé de la dépense (CHD).  
Éventuellement, contrôle de  supervision a posteriori sur échantillon, pour des payes plus complexes ou atypiques (rectifications, acomptes…), à programmer dans le plan de contrôle interne.  
Contrôle de supervision a posteriori : 
- soit dans le cadre du plan de CHD (Guide méthodologique du contrôle hiérarchisé des dépenses publiques dans les EPN – fiche 25), notamment sur le suivi du plan de contrôle : contrôle exhaustif de certains éléments sensibles de la paye (nouveaux entrants, sortants, changements de paramètres généraux), contrôle par «jeu d’essai», dans le cadre d’un calendrier, moment du contrôle ;  
- soit lors du diagnostic du processus, de la mise en place et de l’effectivité de ces mesures.  
Validation de l’établissement et des modifications du plan de contrôle par la DGFiP.</t>
  </si>
  <si>
    <t>contrôle exhaustif des PJ difficile à mettre en place y compris à postériori, manque de temps et de personnel, mais mise en place d'un contrôle organisé par échantillonnage des PJ et plan de contrôle 
les contrôles sont programmés, les thèmes choisis respectés</t>
  </si>
  <si>
    <t>contrôle exhaustif des PJ difficile à mettre en place, manque de temps et de personnel, mais mise en place d'un contrôle organisé par échantillonnage des PJ (procédure, référentiel, tableau de suivi) et d'un plan de contrôle en 2021</t>
  </si>
  <si>
    <t>éléments pris en compte dans la procédure de contrôle et le référentiel, contrôle exhaustif des PJ difficile à mettre en place, manque de temps et de personnel</t>
  </si>
  <si>
    <t>contrôle exhaustif des PJ difficile à mettre en place, manque de temps et de personnel, contrôle par échantillonage effectué à minima car manque de personnel</t>
  </si>
  <si>
    <t>Procédures et documentation diffusées, contrôles tracés, mais contrôle exhaustif des PJ difficile à mettre en place, manque de temps et de personnel, contrôle par échantillonage effectué à minima car manque de personnel</t>
  </si>
  <si>
    <t>Procédures et documentation diffusées, contrôles tracés (doc excel), mais contrôle exhaustif des PJ difficile à mettre en place, manque de temps et de personnel, contrôle par échantillonage effectué à minima car manque de personnel</t>
  </si>
  <si>
    <t>le plan de contrôle est suivi et actualisé (référentiel mis à jour)</t>
  </si>
  <si>
    <t>les contrôles sont tracés (tableau excel)</t>
  </si>
  <si>
    <t>les résultats des contrôles sont tracés (tableau excel, mail RH)</t>
  </si>
  <si>
    <t>non concerné (habilitations SIFAC suivies par cellule SIFAC)</t>
  </si>
  <si>
    <t>non concerné  (paye RH, puis traitement DRFiP)</t>
  </si>
  <si>
    <t>Acomptes en paye gérés par DRFiP, rares avances faites par AC directement, à la demande des RH (suivi hors paye par pôle compta dans ce cas)</t>
  </si>
  <si>
    <t>contrôle exhaustif des PJ difficile à mettre en place, manque de temps et de personnel, si constat PJ manquante, demandée par mail aux RH, si toujours pas de PJ, suspension du mouvement de paye</t>
  </si>
  <si>
    <t>?????</t>
  </si>
  <si>
    <t>les SATD sont traitées le jour d'arrivée, sauf pendant absence du CIC : sécuriser en cas d'absence
Mise en place d'un tableau de suivi des oppositions en 2021</t>
  </si>
  <si>
    <t>absence : dès que posssible</t>
  </si>
  <si>
    <t>Sécuriser le traitement en cas d'absence</t>
  </si>
  <si>
    <t>Procédure oppositions mise en place en 2020, à mettre à jour régulièrement
Mise en place d'un tableau de suivi des oppositions en 2021</t>
  </si>
  <si>
    <t>Les oppositions sont tranmises à la DRFiP en charge de nos payes et traitées par DRFiP : transmettre l'opposition rapidement avant le cloture de la paye, à sécuriser en cas d'absence</t>
  </si>
  <si>
    <t>Les oppositions sont tranmises à la DRFiP en charge de nos payes et traitées par DRFiP : transmettre l'opposition rapidement avant le cloture de la paye, à sécuriser en cas d'absence
Tableau excel de suivi des oppositions mis en place en 2021 (doc pdfedit DRFiP PLY pour le suivi des traitements par DRFiP)</t>
  </si>
  <si>
    <t>Les oppositions sont tranmises à la DRFiP en charge de nos payes et traitées par DRFiP : l'identité de l'agent est vérifiée dans la base de données RH (SIHAM) + la DRFiP vérifie l'identité de l'agent aussi
A sécuriser en cas d'absence</t>
  </si>
  <si>
    <t>Les oppositions sont tranmises à la DRFiP en charge de nos payes et traitées par DRFiP (calcul automatique de l'appli paye DRFiP) : risque d'erreur très limité</t>
  </si>
  <si>
    <t>Les oppositions sont tranmises à la DRFiP en charge de nos payes et traitées par DRFiP (calcul automatique de l'appli paye DRFiP) : risque d'erreur quasi nul</t>
  </si>
  <si>
    <r>
      <t>Contrôle de la réception du bien immobilier</t>
    </r>
    <r>
      <rPr>
        <b/>
        <sz val="10"/>
        <rFont val="Carlito"/>
        <family val="2"/>
      </rPr>
      <t xml:space="preserve"> reçu gratuitement ou mis à disposition</t>
    </r>
  </si>
  <si>
    <r>
      <t>Enregistrement des acquisitions</t>
    </r>
    <r>
      <rPr>
        <b/>
        <sz val="10"/>
        <rFont val="Carlito"/>
        <family val="2"/>
      </rPr>
      <t xml:space="preserve"> à titre gratuit et des mises à disposition </t>
    </r>
    <r>
      <rPr>
        <sz val="10"/>
        <rFont val="Carlito"/>
        <family val="2"/>
      </rPr>
      <t>de biens en comptabilité</t>
    </r>
  </si>
  <si>
    <t xml:space="preserve">1°) Prévoir une relance de la DIMMO tous les trimestres.
Actuellement, un point est fait annuellement ou par semestres, mais des relances plus régulières permettront de minimiser les risques d’absence d’enregistrement des immos en cours et de rappeler l'importance de la transmission de ces éléments.
2°) Automatisation de l'archivage des pièces justificatives et des mails de l'ordonnateur dans le dossier de suivi des travaux.
</t>
  </si>
  <si>
    <t>Comptes techniques (20xxx01, 21xxx01 et 23xxx01) : le service fait est certifié par la DAF, mais la fiche immo n'est pas créée et empêche la bonne comptabilisation. A noter : le compte 23x est par essence un compte technique, il ne peut finir par 0. Si création d'une fiche immo, cela veut dire que le bien est mis en service ( selon EXE 6 et EXE 8 de la DIMMO).</t>
  </si>
  <si>
    <t>Certes, l'intégration du patrimoine a été révisée et faite pour le parc immo. Mais des réunions régulières avec l'ordo sont nécessaires (si MAD de bâtiments, etc…). Il convient de prévenir la situation pour ne pas qu'elle se reproduise.</t>
  </si>
  <si>
    <t xml:space="preserve">Il existe une transaction dédiée à la vérification de l'absence d'amortissements comptabilisés. Dans les procédures, il est indiqué qu'une vérification doit être faite au minimum 2x par an. 
Transaction  S_ALR_87010175 : Amortissements réellement comptabilisés. </t>
  </si>
  <si>
    <t>Dans SIFAC, le montant de l'amortissement est automatique. Dans les cas ou il est à changer, celle-ci est indiquée dans la procédure et il existe une feuille excel de vérificatiion : ''Vérification des durées d'amortissements'' dans le fichier des procédures pour SIFAC</t>
  </si>
  <si>
    <t>L'ordonnateur ne s'occupe pas encore du recensement des amortissements &amp; dépréciation, c'est l'agence comptable qui se charge de recenser et liquider. A voir pour un éventuel réajustement de périmètre</t>
  </si>
  <si>
    <t xml:space="preserve">Ecritures automatiques dans SIFAC. </t>
  </si>
  <si>
    <t>Point abordé déjà avec l'archiviste, qui veille à tenir un archivage à part des documents liés aux investissements, sur la classe 2. Le gestionnaire des immos ne classe pas la classe 1.
Il est vu avec l'archiviste que les immos doivent être archivées papier compte tenu de leur importance et de leur durée. C'est chose faite à Lyon 2. Elles sont archivés par catégorie (215, 218, et...)</t>
  </si>
  <si>
    <t xml:space="preserve">Cf. Notice explicative complète sur le traitement des immobilisations </t>
  </si>
  <si>
    <t>idem</t>
  </si>
  <si>
    <t>Cf. Notice explicative complète sur le traitement des immobilisations 
Cf. procédures de comptabilisation des sinistres  : U:\AGCPT\RECETTE-COMPTA\IMMOBILISATIONS\MAIF - Suivi sinistres</t>
  </si>
  <si>
    <t>Les montants des VNC, des amortissements pratiqués, des subventions son t calculés automatiquement par SIFAC lors de la sortie. Un  autocontrôle avec la transaction AS03 des écritures si nécéssaires. Le point de vigilance reste sur les écritures concernant les ventes d'immobilisations. Une  notice a été envoyée aux gestionnaires</t>
  </si>
  <si>
    <t>La gestion des immbobilsations est intégrée dans SIFAC. Sorties avec écritures automatisées dans la comptabilité générale. De plus, chaque fin, lors du calcul des immos, une transaction dédiée à la cohérence entre la comptabilité générale et des immobilisations (ABST2) est éxecutée</t>
  </si>
  <si>
    <t>Nicolas BAYER</t>
  </si>
  <si>
    <t>Natacha BERNADIN</t>
  </si>
  <si>
    <t>L’absence de documentation claire portant sur la nomenclature utilisée dans un établissement public peut conduire à utiliser d’autres comptes que ceux correspondant à une nature d’opération.
Contrairement à leur destination originelle, certains comptes peuvent comporter des opérations ne devant pas figurer en imputation provisoire. 
Utilisation des comptes « charnières » entre exercices pour masquer certaines opérations devant être imputées en comptes d’imputation provisoire ou autres (ce dysfonctionnement peut être relevé en ce qui concerne les comptes de tiers  et assimilés : il peut révéler des pratiques qui ont pour but de faire échapper une opération à la supervision exercée en matière de comptes sensibles ou à la surveillance de la régularisation des comptes transitoires ou d’attente).</t>
  </si>
  <si>
    <t>==&gt; il peut parfois manquer d'informations de la part de l'ordo pour que l'identification soit possible et rapide ; mais techniquement, l'agence comptable sait ce qu'elle a à faire, et s'est doté de moyens infr annuels de contrôle (Infractor)</t>
  </si>
  <si>
    <t>==&gt; des procédures de contrôles et tests de cohérence sont mis en place tant au niveau micro (procédures du pôle compta, sur notamment la cohérence Apogée / SIFAC, apurement des comptes 47x…) que macro (infractor) : à poursuivre</t>
  </si>
  <si>
    <t>==&gt; toutes les écritures exceptionnelles et de forçage sont gérées par DA via l'AMUE, et notre cellulme SIFAC</t>
  </si>
  <si>
    <t>Responsables de pôle</t>
  </si>
  <si>
    <t>==&gt; cartographie type DGFiP mise en place ; à adapter peut-être à notre structure ; actualisation en cours sur tous les visas (GBCP, IJC, et M9 2021)</t>
  </si>
  <si>
    <t>==&gt; des risques de suppléance et de non polyvalence sont identifiés. Des procédures existent, mais une polyvalence effective et immédiate n'est pas effective sur les items suivants : 
- levée de visa par la responsable du pôle dépense ;
- liquidation des grands travaux ;
- relances automatiques liées au recouvrement ;
création de tiers ;
- contrôle de cohérence Apogée / SIFAC ;
déclaration de TVA ;
- paiements internationaux DIVINT ;
- dépôt de fonds ;
- exports VISIONAIR ;
- états financiers, analyse financière, tableaux GBCP, compte financier, contrôle interne ;
- listings de paye pour l'adjointe, CCP.</t>
  </si>
  <si>
    <t>Supervision à intégrer dans le cadre des « bilans formation » des personnels.
Plan de contrôle interne :
Un contrôle de supervision a posteriori peut utilement être mené sur des opérations complexes nouvelles quelques mois après leur mise en oeuvre afin de juger du degré de compréhension et donc de leur niveau de maîtrise (éventuellement à programmer dans le plan de contrôle interne).
Supervision, lors d'un diagnostic organisationnel (au moins annuel), de la mise en place effective de ces mesures.</t>
  </si>
  <si>
    <t>La caisse de l’agence comptable doit appliquer une politique de limitation de l’encaisse. L’encaisse est limitée par un plafond, évalué en fonction des besoins de l’agence comptable comparativement aux rentrées sur une même période. Ce plafond d’encaisse, fixé par l’agent comptable, doit être revu périodiquement en fonction de l’activité sur une période donnée.
La discrétion constitue un élément primordial de sécurisation des fonds et valeurs (ne jamais laisser d’espèces à la vue du public, de prestataires extérieurs ou visiteurs). La dispersion des fonds et valeurs est également un élément de sécurisation.
Si possible, seuls les fonds et valeurs nécessaires doivent être retirés du coffre et disponibles au guichet ou à la caisse.
Plan de contrôle interne :
Supervision a posteriori, lors d’un diagnostic organisationnel (au moins annuel), de l’existence et de l’effectivité de cette politique.</t>
  </si>
  <si>
    <t>Les fonds, moyens de paiement (chéquiers divers, chèques en instance d’encaissement…), valeurs (valeurs inactives et assimilées), les éventuels registres à souches doivent être conservés dans un endroit sécurisé (coffre, armoire forte ou salle de coffre s’il y a restriction d’accès) pour éviter tout risque de perte ou de fraude. Doivent également être sécurisés les clés et les numéros de combinaison des coffres ou chambres fortes.
Discrétion sur les fonds détenus et sur les protections physiques de ces fonds. Dispersion des fonds à l’intérieur du coffre et de l’armoire forte.
En principe, le coffre doit être disposé dans une pièce fermée et aveugle, avec mesures empêchant la sortie du coffre par la porte (fixation du coffre…). La pièce fermée contenant le coffre doit elle-même faire l’objet de restrictions d’accès (habilitations).</t>
  </si>
  <si>
    <t>SO à Lyon 2, pas de comptabilisation (à juste titre) de valeurs inactives</t>
  </si>
  <si>
    <t>Pour chaque cas, l’établissement doit opter pour une solution conformément à l'IJC et l'ICC</t>
  </si>
  <si>
    <t>Une répartition défectueuse des comptes entre secteurs présente les risques suivants :
- dilution de responsabilité avec des discordances, des dossiers laissés en sommeil, et des correspondants insatisfaits (notamment les régisseurs) ;
- tenue en double des dossiers par deux secteurs ;
- maîtrise d’une procédure entière par un seul acteur.
Désorganisation et inefficacité de l’agence comptable.</t>
  </si>
  <si>
    <t>la logique de répartition du travail entre personnels par nomenclature comptable me semble assez passéiste ; à supprimer ? Inadapté à Lyon 2 en mode GBCP 2022</t>
  </si>
  <si>
    <t>==&gt; il s'agit à Lyon 2 du problème des régies. Ces dernières ne sont pas tracées comme il devrait. Les régisseurs tiennent une comptabilité hors SIFAC (donc non à jour), apporte leurs valeurs et c'est l'agence comptable qui fait les écritures…</t>
  </si>
  <si>
    <t>==&gt; La comptabilisation faite par les régisseurs doit intervenir sans délais.
Les opérations enregistrées par les régisseurs doivent être portées le même jour dans SIFAC, sauf cas particulier strictement précisés par la direction de l’établissement (autocontrôle).
Plan de contrôle interne :
Supervision a posteriori (éventuellement à programmer dans le plan de contrôle interne).
Supervision a posteriori, lors d’un diagnostic organisationnel (au moins annuel), de la mise en place et de l’effectivité de ses mesures.
==&gt; Description et diffusion de la circulation de l’information comptable au sein des services (organigrammes fonctionnels, planning des horaires s’il y a lieu…). Diffusion d'une procédure pour les opérations SIFAC faite par les régisseurs ; en amont, l'AC doit avoir tous les MOD-OP SIFAC et retours d'expérience</t>
  </si>
  <si>
    <t>==&gt; les comptes transitoires 47x de recettes à classer liés à la FC et aux OPCO ne sont pas assez rapidement identifiés et soldés
==&gt; désignation d’un ou plusieurs acteurs dans chaque secteur responsable de ces comptes ;
==&gt; contrôle (autocontrôle) de leur régularisation ou justification de leur non régularisation selon une périodicité (par principe mensuelle via la clôture mensuelle et indicator).</t>
  </si>
  <si>
    <t>==&gt; se documenter sur la correction des erreurs
==&gt; tenir un registre des écritures correctives (via une transaction SIFAC dédiée)</t>
  </si>
  <si>
    <t>Arrêté du 7 octobre 2015 relatif aux conditions d’établissement, de conservation et de transmission sous forme dématérialisée des documents et pièces justificatives
Décret no 2016-1478 du 2 novembre 2016 relatif au développement de la facturation électronique
INSTRUCTION RELATIVE AUX CONDITIONS DE MISE EN OEUVRE DE LA DEMATERIALISATION</t>
  </si>
  <si>
    <t>==&gt; mise en place d'une GED (en cours)
==&gt; en attendant : travail sur notre archivage en cours, tant papier que numérique sur U://, en lien avec l'archiviste
==&gt; mise à l'épreuve régulière de la quérabilité des documents, leur intégrité,, leur pérennité, conformément aux instructions liées à la dématérialisation
==&gt; déploiement de la signature électronique à l'agence comptable via DocaPost (finaliser le circuit)</t>
  </si>
  <si>
    <t>Absence de traçabilité : les documents comptables édités par les applications ne respectent pas les normes de tenue des documents comptables des organismes publics, ne sont pas archivés de façon correcte.
En effet, les applications bureautiques - construites à partir des outils fournis par Microsoft, et tout particulièrement les bases ACCESS ou EXCEL - ne sont pas sécurisées. En conséquence, les informations figurant en consultation sur écran ou sur des documents dont l’intangibilité ne peut être garantie, ne constituent pas des supports de comptabilité probants.
Carence dans la piste d’audit.</t>
  </si>
  <si>
    <t>==&gt; poursuivre les contrôles, notamment sur la chaine de la recette via l'outil de contrôle fourni par l'agent comptable</t>
  </si>
  <si>
    <t>==&gt; l'adjointe est désignée comme référente à la GED et à l'archivage ;</t>
  </si>
  <si>
    <t>Diffusion IJC.
Recensement des applications informatiques utilisées par le service (applications qui lui ont été fournies et applications qu’il a lui-même développées) dans l’organigramme fonctionnel (via les habilitations figurant sur l’OF, ou sur un document annexe).</t>
  </si>
  <si>
    <t>==&gt; Recensement des applications informatiques utilisées par le service (applications qui lui ont été fournies et applications qu’il a lui-même développées) dans l’organigramme fonctionnel (via les habilitations figurant sur l’OF, ou sur un document annexe). Le mettre hors OF pour alléger celui-ci</t>
  </si>
  <si>
    <t>l'AC a pu vérifier les habilitations, les rôles, et les matrices SIFAC. Tout est OK pour cet applicatif.</t>
  </si>
  <si>
    <t>Verrouillage total par l'AMUE et la cellule SIFAC</t>
  </si>
  <si>
    <t>==&gt; Indication d’un responsable de la sécurité du système d’information sur l’organigramme fonctionnel.
==&gt; formaliser le contrôle de la revue des habilitations (1 à 2 fois par an)</t>
  </si>
  <si>
    <t>==&gt; formaliser les habilitations hors OF</t>
  </si>
  <si>
    <t>Détermination et diffusion de procédures organisant l’attribution et le retrait des identifications (codes utilisateurs), leur traçabilité (écrit, courriel, etc), de la part de
l’encadrement de l’acteur pour qui l’habilitation est demandée vis-à-vis de l’administrateur responsable des paramétrages.</t>
  </si>
  <si>
    <t>==&gt; Détermination et diffusion de procédures organisant l’attribution et le retrait des identifications et leur traçabilité.
==&gt; Les habilitations doivent être formalisées :
l’encadrement doit disposer à tout moment de la liste des codes utilisateurs et de leurs attributaires.
L’habilitation et l’identification de chacun des intervenants doivent être portées sur l’organigramme fonctionnel ou hors OF
==&gt; Les demandes d’habilitation ou de retraits d’habilitation faites par l’encadrement doivent être tracées et archivées (par exemple, écrit, courriel, fax, etc. de la part de l’encadrement de l’opérationnel pour laquelle l’habilitation est demandée, à l’administrateur responsable des paramétrages).</t>
  </si>
  <si>
    <t>==&gt; mettre en place une politique de gestion des mots de passe comme indiqué dans les leviers ci-contre</t>
  </si>
  <si>
    <t>==&gt; vérifier s'il existe une charte de l'utilisation et de la sécurité de l'informatique à Lyon 2 ; diffuser</t>
  </si>
  <si>
    <t>==&gt; travail sur la GED
==&gt; diffusion aux équipes des règles d'arhcivages numériques</t>
  </si>
  <si>
    <t>Doc sur Team Viewer</t>
  </si>
  <si>
    <t>La demande d’une intervention du centre informatique directement sur les fichiers de l’application doit être faite par l’encadrement du service. Elle doit être tracée (courrier, courriel…).
Courriel de l'ordonnateur sur l'exclusivité d'outil de prise en main à distance</t>
  </si>
  <si>
    <t>==&gt; voir avec la DSI sur ce volet</t>
  </si>
  <si>
    <t>Contrôle de l’exactitude des calculs de liquidation au vu du dispositif de suivi des avances (autocontrôle).
Contrôle de supervision a posteriori :
- soit dans le cadre du plan de CHD ;
- soit lors du diagnostic du processus, de la mise en place et de l’effectivité de ces mesures.</t>
  </si>
  <si>
    <t>Diffusion de la documentation réglementaire sur le traitement des avances (formation DGFiP contrôles du comptable sur les marchés de travaux ; modop SIFAC du traitement des avances)
Établissement et diffusion d’un guide de la commande publique.</t>
  </si>
  <si>
    <t>Contrôle de l’enregistrement au bon compte par rapprochement systématique entre les ordres de payer et les pièces justificatives (art 19 et 20 du décret GBCP), notamment contrôle d’analyse des charges d’entretien et de travaux afin de s’assurer qu’elles ne comportent pas de dépenses immobilisables (autocontrôle).
Le cas échéant, s’assurer périodiquement du paramétrage du PGI en service dans l’établissement (autocontrôle).
Contrôle de supervision contemporain lors de la signature de la suspension de la prise en charge ou de la demande de rectification.
Contrôle de supervision a posteriori :
- soit dans le cadre du plan de CHD (Guide méthodologique du contrôle hiérarchisé des dépenses publiques dans les EPN – fiche 17) ;
- soit lors du diagnostic du processus, de la mise en place et de l’effectivité de ces mesures.</t>
  </si>
  <si>
    <t>Établissement et diffusion d’un guide de la commande publique. 
Mise à disposition des plans comptables de l'ICC et des critères de distinction entre charges et immobilisations, des notions clefs telles que les dépenses d’entretien, des travaux avec changement de consistance… Diffusion de l'ICC et IJC en la matière</t>
  </si>
  <si>
    <t>==&gt; la dérivation des codes nacre est imposée par l'AMUE ; le SI est donc paramétré et actualisé en permanence ;
==&gt; la sensibilisation permanente des services de l'ordonnateur sur la bonne utilisation des codes NACRE qui font dériver vers le bon compte comptable est donc un point d'attention quoitidien que le pôle dépense a au quotidien</t>
  </si>
  <si>
    <t>==&gt; le contrôle interne mis en place a permis de faire cesser la pratique d'immobiliser des frais d'assurance parfois conséquents (exemple  : assurance du learnign centre pour plus de 200 k€)</t>
  </si>
  <si>
    <t>==&gt; pratiquer une sensibilisation annuelle sur ce qui est immobilisable, et sur ce qui ne l'est pas, tant auprès du pôle dépense que des directions / labo / composantes</t>
  </si>
  <si>
    <t>Contrôle du correct enregistrement budgétaire par rapprochement systématique entre les ordres de payer et les pièces justificatives (autocontrôle).
Le cas échéant, s’assurer périodiquement du paramétrage du PGI en service dans l’établissement (autocontrôle).
Contrôle de supervision a posteriori :
- soit dans le cadre du plan de CHD  ;
- soit lors du diagnostic du processus, de la mise en place et de l’effectivité de ces mesures.</t>
  </si>
  <si>
    <t>==&gt; la liste des codes NACRE est désormais accessible et utilisée par tous</t>
  </si>
  <si>
    <t>Respect des préconisations du cahier des charges informatiques : l’outil informatique ne doit pas permettre les liquidations sans engagement.
Contrôle de rapprochement périodique (mensuel en principe) entre la comptabilité et les ordres de payer (généralement récapitulés par totalisation sur bordereaux) (autocontrôle).
Contrôle de supervision par visa du courriel adressé, le cas échéant, à l’ordonnateur en cas de discordance pour contrôle de sa part (états de discordance adressés à l’ordonnateur pour contrôle avec sa propre comptabilité.).
Contrôle de supervision, lors du diagnostic du processus, de la mise en place et de l’effectivité de ces mesures.</t>
  </si>
  <si>
    <t>==&gt; il me semble que ce risque de discordance n'est plus possible dans SIFAC, où le flux ordonnateur et comptable est continu (workflow intégré). En EPLE en effet, il y'avait transmission et réception des fichiers ordo / comptable, avec parfois des oublis de transmissions de régularisation par exemple. A VERIFIER PAR L'EQUIPE</t>
  </si>
  <si>
    <t>Etablissement et diffusion d’un guide de la commande publique.
Diffusion des textes réglementaires et des règles spécifiques à la procédure de retenue des garanties
du fournisseur (formation DGFiP marchés travaux)
Le cas échéant, sensibilisation des agents à la procédure.</t>
  </si>
  <si>
    <t>==&gt; transférer ce contrôle fait par l'agent comptable en personne au gestionnaire des immobilisations</t>
  </si>
  <si>
    <t>nicolas bayer</t>
  </si>
  <si>
    <t>Nicolas bayer</t>
  </si>
  <si>
    <t>Contrôle de la suffisance et de la qualité des pièces justificatives : vérification notamment de l’agrément du tiers, de la prise en compte des éventuels avenants (autocontrôle).
Contrôle de la liste des établissements bancaires figurant sur site Banque de France 
Contrôle de supervision, lors du diagnostic du processus, de la mise en place et de l’effectivité de ces mesures.</t>
  </si>
  <si>
    <t>==&gt; Diffusion de la liste des pièces justificatives, des règles et des justifications spécifiques au reversement des garanties du fournisseur (modèles types de documents…), des modalités de contrôle et de rapprochement des documents reçus.</t>
  </si>
  <si>
    <t>Dernier contrôle très satisfaisant sur ce point</t>
  </si>
  <si>
    <t>==&gt; former Nicolas BAYER</t>
  </si>
  <si>
    <t>==&gt; Les copies des garanties à première demande et des cautions doivent être conservées dans un lieu sûr, si possible dans le coffre (ou chambre forte) du service du comptable (l’ordonnateur conserve l’original, car c’est à lui qu’il appartient, le cas échéant, de la mettre en jeu ; une seconde copie étant conservée dans les dossiers de marché ou dans les dossiers de suivi des retenues de garantie.).</t>
  </si>
  <si>
    <t>Dispositif de suivi des comptes de tiers (cf. Référentiel de contrôle interne du Processus États financiers infra-annuels) au 4047
Analyse périodique des dossiers enregistrés dans le dispositif de suivi des marchés comportant une retenue garantie (autocontrôle).
Relance éventuelle de l’ordonnateur.
Contrôle de supervision contemporain lors de la signature du courrier de relance de l’ordonnateur.
Contrôle de supervision, lors du diagnostic du processus, de la mise en place et de l’effectivité de ces mesures.</t>
  </si>
  <si>
    <t>Etablissement et diffusion d’un guide de la commande publique (formation DGFiP marchés publics)
Diffusion des textes réglementaires et des règles spécifiques à la procédure de retenue des garanties du fournisseur (articles 101 à 103 du code des marchés publics).
Organigramme fonctionnel indiquant les acteurs chargés de la libération des garanties.
Éventuellement, sensibilisation de l’ordonnateur à la réglementation.</t>
  </si>
  <si>
    <t>==&gt; suivi mis en place récemment donc à affirmer</t>
  </si>
  <si>
    <t>==&gt; 4047 analysé chaque mois lors d'infractor (analyse mensuelle)</t>
  </si>
  <si>
    <t>==&gt; vérfiier que dans la mesure du possible, l’acteur chargé de la libération des garanties doit être distinct de celui chargé de leur constatation.
Contrôle de la régularité de la libération de la garantie (autocontrôle).</t>
  </si>
  <si>
    <t>==&gt; Contrôle des calculs du montant à reverser au fournisseur (autocontrôle).</t>
  </si>
  <si>
    <t>==&gt; Contrôle de la présence et de la qualité des pièces justificatives de la libération de la garantie (autocontrôle).</t>
  </si>
  <si>
    <t xml:space="preserve">==&gt; Contrôle de l’identité du fournisseur concerné par la libération de la garantie (autocontrôle).
==&gt; Annotation du dossier enregistré dans le dispositif de suivi des marchés comportant une retenue garantie.
</t>
  </si>
  <si>
    <t>==&gt; depuis le CF2021, ce risque a été levé : l'ordonnateur recense bien la totalité des charges et produits à rattacher. A poursuivre</t>
  </si>
  <si>
    <t>==&gt; l'annuaire est auprès de Nouha GARES</t>
  </si>
  <si>
    <t>==&gt; récupérer l'annuaire des composantes devant recenser sur leur périmètre auprès de la DAF (N.GARES)</t>
  </si>
  <si>
    <t>Pratique des reports de charges : non rattachement à l’exercice de certaines charges, faisant supporter à l’exercice suivant une charge de l’exercice précédent, amputant d’autant les prévisions budgétaires annuelles dès le début de l’exercice suivant. Allongement des délais de paiement des fournisseurs.</t>
  </si>
  <si>
    <t>==&gt; c'était le cas jusque 2021 pour les fluides (décembre était rattaché à janvier). Cela a été rectifié et géré en CAPAC</t>
  </si>
  <si>
    <t>==&gt; année 2021 excellente ; on va tenter d'avancer encore d'1 semaine (défi à relever pour les composantes : transmissions avant le 17/01)</t>
  </si>
  <si>
    <t>==&gt; Contrôle de la présence et de la qualité des documents de chaque charge à rattacher (autocontrôle).
==&gt; Saisine du service gestionnaire en cas de détection d’anomalies.</t>
  </si>
  <si>
    <t>C'est ce qui manquait pour 2021, je n'ai pas eu le temps de vérifier la solidité de la documentation de la DAF</t>
  </si>
  <si>
    <t>Contrôle du rattachement au bon exercice des charges à rattacher (autocontrôle).
Éventuellement, un contrôle peut être mis en oeuvre ultérieurement à la clôture pour s’assurer que des charges, désormais mise en paiement, n’auraient pas dû être comptabilisées en charges à payer (autocontrôle). La détection de telles charges donnerait lieu à notification aux services gestionnaires pour prise en compte lors de la prochaine clôture.
Contrôle de supervision a posteriori, lors du diagnostic du processus, de la mise en place de ces mesures.</t>
  </si>
  <si>
    <t>==&gt; Revue analytique des charges à rattacher par comparaison de son évolution d’un exercice sur l’autre (autocontrôle).
Signalement à l’ordonnateur en cas d’évolution anormale (hausse ou baisse).</t>
  </si>
  <si>
    <t>Recette</t>
  </si>
  <si>
    <t>Élaboration et diffusion des modalités d’encaissement des recettes de l’établissement.
Sensibilisation des acteurs à l’encaissement des moyens de paiement dans les meilleurs délais.
Traçabilité de la réception des paiements (remise de quittances extraites d’un registre à souches numérotées pour tous les encaissements en numéraire ou de valeurs sur lesquelles se trouvent indiqués l’objet du versement et son montant).</t>
  </si>
  <si>
    <t>==&gt; Contrôle de la présence et de la qualité des justifications reçues directement du débiteur par l’agent comptable (autocontrôle).
Contrôle de la régularité des annulations et réductions au vu des pièces justificatives (autocontrôle).
Contrôle de supervision a posteriori pouvant être
programmé dans le plan de contrôle interne.
==&gt; Contrôle de supervision a posteriori, lors du diagnostic du processus, de la mise en place et de l’effectivité de ces mesures.</t>
  </si>
  <si>
    <t>Contrôle de la présence et de la qualité des justifications reçues directement du débiteur par l’agent comptable (autocontrôle).
Contrôle de la régularité des annulations et réductions au vu des pièces justificatives (autocontrôle).
Contrôle de supervision a posteriori pouvant être programmé dans le plan de contrôle interne.
Contrôle de supervision a posteriori, lors du diagnostic du processus, de la mise en place et de l’effectivité de ces mesures.</t>
  </si>
  <si>
    <t>Les justifications des modifications des renseignements sur les débiteurs et sur les encaissements réalisés, doivent être archivées par débiteur et chronologiquement, avec une distinction entre archives « vivantes » et « mortes » en fonction de l’existence de la créance ou de son extinction.
Contrôle de supervision a posteriori, lors du diagnostic du processus, de la mise en place et de l’effectivité de ces mesures.</t>
  </si>
  <si>
    <t>Mise en place d’une politique en hiérarchisant les sources de renseignement en fonction de l’environnement (services de l’ordonnateur, traitement des NPAI, retours des huissiers, service Nemours &amp; Ficoba…), avec détermination d’un calendrier.
Contrôle de supervision a posteriori, lors du diagnostic du processus, de la mise en place et de l’effectivité de ces mesures.</t>
  </si>
  <si>
    <t>==&gt; Formalisation et diffusion de la
recherche du renseignement (sources, modalités,
calendrier...).
==&gt; Traçabilité des demandes de renseignements.</t>
  </si>
  <si>
    <t>Carence dans le dispositif de suivi du recouvrement forcé (Saisie Administratives à Tiers Détenteurs sur salaire ou sur compte bancaire ; huissiers en dernier recours)</t>
  </si>
  <si>
    <t>Contrôle de la réalisation des actes de saisie ou poursuites demandés aux employeurs / banques / huissiers (autocontrôle) en s’appuyant sur le dispositif de suivi.Contrôle de supervision a posteriori, lors du
diagnostic du processus, de la mise en place et de l’effectivité de ces mesures.</t>
  </si>
  <si>
    <t>Dispositif de suivi des SATD et de l’activité des huissiers (tableau de bord ou dispositif similaire) : demandes, retours…</t>
  </si>
  <si>
    <t>Contrôle de la réalisation des actes de saisie ou poursuites demandés aux employeurs / banques / huissiers (autocontrôle) en s’appuyant sur le dispositif de suivi.Contrôle de supervision a posteriori, lors du
diagnostic du processus, de la mise en place et de l’effectivité de ces mesures.
Dispositif de suivi des SATD et de l’activité des huissiers (tableau de bord ou dispositif similaire) : demandes, retours…</t>
  </si>
  <si>
    <t>Etablissement et diffusion d’une guide de bonnes pratiques en matière de poursuites, en s’appuyant sur les textes (IJC, instruction sur les SATD…)</t>
  </si>
  <si>
    <t>Contrôle de la régularité de l'initialisation de l’acte de recouvrement forcé, de la mise en demeure avec LR/AR obligatoire (autocontrôle).
Contrôle de supervision a posteriori, lors du diagnostic du processus, de la mise en place et de
l’effectivité de ces mesures.</t>
  </si>
  <si>
    <t>Périodicité inégale d’émission des demandes de paiement</t>
  </si>
  <si>
    <t>Absence de concertation régulière avec les services de l’ordonnateur, notamment le service financier pour lisser dans le temps l’émission des demandes de paiement.</t>
  </si>
  <si>
    <t>Mise en place d’une concertation régulière entre services gestionnaires et comptable public aux fins du lissage de l’émission des demandes de paiement.
Contrôle du respect du délai global de paiement.
Les dossiers doivent être traités dans les meilleurs délais, si possible quotidiennement (autocontrôle).
Relance de l’ordonnateur en cas de non liquidation des intérêts moratoires (autocontrôle).
Information des services gestionnaires des retards de paiement dus à la production tardive des demandes de paiement.
Sensibilisation à la nécessité de procéder au
mandatement rapide des factures qu’ils reçoivent et à la réduction du délai de transmission des pièces justificatives.</t>
  </si>
  <si>
    <t>Formalisation du circuit de transmission des demandes de paiement.
Établissement et diffusion d’un planning de
transmission des demandes de paiement (DP = acte de rapprochement du comptable entre l'engagement juridique, la facture, et les pièces justificatives) avec l’ordonnateur
(définition d’un délai de mandatement et de
paiement entre l’ordonnateur et l’agent
comptable) : insertion du planning dans une
convention de partenariat.
Diffusion du décret n° 2013-269 du 29 mars 2013 relatif à la lutte contre les retards de paiement dans les contrats de la commande publique
Désignation dans l’organigramme fonctionnel des agents chargés de la réception des ordres de payeret du visa.</t>
  </si>
  <si>
    <t>Les relevés de compte et les pièces afférentes doivent être conservés 10 ans, dans une série chronologique continue.
Cette règle s’applique également aux pièces de rejet d’opérations bancaires.
Les documents comptables des virements (bons informatiques de validation, copies des ordres de virements papier…) doivent être conservés (la justification des règlements est constituée par un état d’émargement édité après traitement informatique et détaillant les règlements - article 15 du décret n°65-97 du 4 février 1965).
Les journaux d’encaissements par carte bancaire (journaux carte bancaire, relevés de remises) doivent être conservés dans une série chronologique continue. L’exemplaire « commerçant » des facturettes doit par ailleurs être conservé pendant un an (l’EPN doit conserver les facturettes à titre de justificatif de paiement pendant un an à compter de la date de la transaction, ce justificatif pouvant être demandé par la banque émettrice de la carte bancaire – la non fourniture du justificatif est un motif de rejet de la transaction).</t>
  </si>
  <si>
    <t>Désormais, le passage des ANV régulièrement permet au comptable de faire des contrôles réguliers</t>
  </si>
  <si>
    <t>Diffusion de l'ICC et IJC
Élaboration et diffusion des modalités de suspension de poursuites (types de pièces justificatives admises, classement des pièces justifiant ces empêchements ou suspensions...).
Désignation du ou des acteurs sur l’organigramme
fonctionnel.</t>
  </si>
  <si>
    <t>Contrôle de la suspension de poursuites au vu des pièces justificatives à chaque suspension (autocontrôle).
Contrôle de supervision a posteriori pouvant être programmé dans le plan de contrôle interne.
Contrôle de supervision a posteriori, lors du diagnostic du processus, de la mise en place et de l’effectivité de ces mesures.
Élaboration et diffusion des modalités de suspension de poursuites (types de pièces justificatives admises, classement des pièces justifiant ces empêchements ou suspensions...).
Désignation du ou des acteurs sur l’organigramme
fonctionnel.</t>
  </si>
  <si>
    <t>La suspension des poursuites n'est en effet pas formalisée à l'AC</t>
  </si>
  <si>
    <t>Exploitation des listes des débiteurs dont les poursuites sont suspendues (autocontrôle).
Contrôle de la suppression du code "suspension" (autocontrôle).
Contrôle de supervision a posteriori, lors du diagnostic du processus, de la mise en place et de l’effectivité de ces mesures.
Elaboration et diffusion des modalités de suspension de poursuites (exploitation des listes des débiteurs affectés d’une suspension de poursuites, existence de critères de suppression des codes suspension dans le système d’information si le suivi des poursuites est informatisé...).</t>
  </si>
  <si>
    <t>Diffusion des instructions IJC et ICC sur ce thème. Désignation du ou des acteurs sur l’organigramme fonctionnel.</t>
  </si>
  <si>
    <t xml:space="preserve">Visa des titres d’annulation de recettes : contrôle du respect de la régularité du titre d’annulation / réduction (autocontrôle).
Lorsque les indications ou les mentions portées sur le titre d’annulation / réduction ne permettent pas à l’agent comptable de s’assurer des motifs de l’annulation ou de la réduction ou si le titre comporte des irrégularités matérielles, signalement à l’ordonnateur du refus de prise en charge.
Contrôle de supervision contemporain lors du visa du courrier.
Contrôle de supervision a posteriori, lors du diagnostic du processus, de la mise en place et de l’effectivité de ces mesures.
</t>
  </si>
  <si>
    <t>Réaliser le plan de contrôle sur ce thème + utilisation du tableur de contrôle des OAR</t>
  </si>
  <si>
    <t>Contrôle de la présence et de la qualité des pièces justificatives produites par l’ordonnateur. Contrôle de la justification des annulations et réductions au vu des pièces justificatives (autocontrôle).
Lorsque les justifications sont insuffisantes pour motiver l’annulation ou de la réduction, signalement à l’ordonnateur du refus de prise en charge.
Contrôle de supervision contemporain lors du visa du courrier.
Contrôle de supervision a posteriori, lors du diagnostic du processus, de la mise en place et de l’effectivité de ces mesures.
Elaboration et diffusion d’une
liste des pièces justificatives des annulations /
réductions.</t>
  </si>
  <si>
    <t xml:space="preserve">Elaboration et diffusion d’une liste des pièces justificatives des remises gracieuses.
</t>
  </si>
  <si>
    <t>Déjà fait pour la DRHAS : à faire pour la Présidence en cas de réceptions directes de remises gracieuses de son côté (même si j'ai largement communiqué sur ce point, petit manque de formalisme - uniquement par mail il me semble)</t>
  </si>
  <si>
    <t>Elaboration et diffusion d’une liste des pièces justificatives des admissions en non-valeur (poursuites, demandes de renseignement, réalisées et infructueuses).</t>
  </si>
  <si>
    <t>De nombreux supports de formation et de collecte ont été faits fin 2021. Le calendrier est ajusté car désormais, tous les produits sont en effet censés être recensés. Vérifier la dernière note si tout est OK et si elle vaut procédure
Vérifier si l'ordo dispose bien d'un "annuaire" des personnels en charge du recensement côté ordo</t>
  </si>
  <si>
    <t xml:space="preserve">Contrôle de la présence et de la qualité des documents de chaque produit à rattacher (autocontrôle).
Saisine de l’acteur chargé du suivi du recensement en cas de détection d’anomalies.
Contrôle de supervision contemporain lors du visa du courrier de saisine.
Contrôle de supervision à posteriori, lors du diagnostic de processus, de la mise en place et de l’effectivité de ces mesures.
Élaboration et diffusion d’une liste de documents comptables par type de produits à rattacher
Copies des courriers de saisine de l’acteur chargé du suivi du recensement en cas de détection d’anomalies.
</t>
  </si>
  <si>
    <t>Contrôle du rattachement au bon exercice des produits à rattacher (autocontrôle).
Éventuellement, un contrôle peut être mis en oeuvre ultérieurement à la clôture pour s’assurer que des produits, désormais mis en recouvrement, n’auraient pas dû être comptabilisées en produits à
recevoir (autocontrôle). La détection de tels produits donnerait lieu à notification aux services gestionnaires pour prise en compte lors de la prochaine clôture.
Contrôle de supervision à posteriori, lors du diagnostic de processus, de la mise en place et de l’effectivité de ces mesures.</t>
  </si>
  <si>
    <t>Diffusion de la documentation sur les contrôles de l’agent comptable en matière de recettes dans le cadre de la procédure des produits à recevoir.
Diffusion de la documentation sur les écritures de charges à payer et de produits à recevoir.
Élaboration et diffusion des normes conduisant à rattacher des produits à l’exercice (typologie des produits, des faits générateurs...). Notamment, la doc DGFiP sur la clôture</t>
  </si>
  <si>
    <t>Les docs DGFiP de WebConf sur la clôture sont régulièrement transmis</t>
  </si>
  <si>
    <t xml:space="preserve">Revue analytique des produits à rattacher par comparaison de son évolution d’un exercice sur l’autre (autocontrôle).
Signalement à l’acteur chargé du suivi du recensement en cas d’évolution anormale (hausse ou baisse).
Contrôle de supervision contemporain lors de la signature du signalement.
Contrôle de supervision a posteriori, lors du diagnostic du processus, de la mise en place de ces mesures.
Signalement à l’acteur chargé du suivi du recensement des évolutions anormales de situations.
</t>
  </si>
  <si>
    <t>La bonne imputation est contrôlé avec nombres de documents excel et visa des CAC</t>
  </si>
  <si>
    <t>Tout est cadré par la règlementation en EPSCP : dépréciation systématique si créance sup à N-2 ; puis au cas par cas par le comptable</t>
  </si>
  <si>
    <t>Référence du risque</t>
  </si>
  <si>
    <t>==&gt; Mise en place d’une politique organisée et formalisée quant à l’actif des établissements publics : organisation des travaux avec les données de l’ordonnateur, suivi d’opérations comptables particulières (apports, régularisation des immobilisations en cours, cession d’immobilisation...).
Concertation régulière avec les services de l’ordonnateur, notamment le service chargé du suivi du parc immobilier pour contrôle d’ajustement de l’actif.
Contrôle de supervision, lors du diagnostic du processus, de la mise en place effective de ces mesures.
==&gt; Dans la mesure du possible, établissement et diffusion, en lien avec l’ordonnateur des modalités (acteurs, délais, documents) de transmission des documents d’inventaire des biens immobiliers.</t>
  </si>
  <si>
    <t>==&gt; Contrôle d’ajustement (périodique, au minimum en fin d’exercice) entre le fichier des immobilisations / l’état de l’actif et le registre d’inventaire tenu par l’ordonnateur (service chargé du suivi du parc mmobilier). 
Contrôle d’ajustement (périodique, au minimum en fin d’exercice) entre le fichier des immobilisations / l’état de l’actif et la comptabilité générale (autocontrôle).
En cas de discordances avec le registre d’inventaire, saisine de l’ordonnateur pour ajustement. Contrôle de supervision contemporain lors du visa de courrier de saisine de l’ordonnateur.
Contrôle de supervision, lors du diagnostic du processus, de la mise en place effective de ces mesures.
==&gt; Établissement et diffusion de la description des modalités d’ajustement entre la comptabilité générale et la comptabilité auxiliaire des immobilisations (état de l’actif – fichier des immobilisations).
==&gt; Archivage des copies de courriers de saisine de l’ordonnateur.</t>
  </si>
  <si>
    <t>==&gt; Elaboration d’un plan de contrôle hiérarchisé de la dépense (CHD) ou de contrôle allégé en partenariat (CAP).
Le cas échéant, réorganisation du service : les agents peuvent être spécialisés au sein du service en fonction de la nature et de la complexité de la dépense (simples factures, marchés complexes…).
Éventuellement, contrôle de supervision a posteriori sur échantillon, pour les dépenses complexes et à montant élevé, à programmer dans le plan de contrôle interne.
Contrôle de supervision a posteriori :
- soit dans le cadre du plan de CHD (Guide méthodologique du contrôle hiérarchisé des dépenses publiques dans les EPN – fiche 17), notamment sur le suivi du plan de contrôle établi pour chaque ordonnateur (taille de l’échantillon, critères de sélection de l’échantillon, moment du contrôle, intensité du contrôle), sur le respect de la règle d’échantillonnage minimum, et sur la correcte application du référentiel national obligatoire (contrôle a priori et exhaustif) ;
- soit lors du diagnostic du processus, de la mise en place et de l’effectivité de ces mesures.
Validation de l’établissement et des modifications du plan de contrôle par la DGFiP.
==&gt; Etablissement et diffusion d’un guide de la commande publique.
Diffusion du guide méthodologique du contrôle hiérarchisé de la dépense.
Sensibilisation et formation des agents au visa de la commande publique.</t>
  </si>
  <si>
    <t>==&gt; Exploitation des suspensions de paiement et des taux d’anomalies. Exploitation des requêtes préconisées par le cahier des charges informatiques du CHD (analyse des taux d’anomalie) dans le cadre des restitutions à l’ordonnateur en distinguant taux d’erreur et taux d’erreurs patrimoniales significatives.
Contrôle de supervision a posteriori (Guide méthodologique du contrôle hiérarchisé des dépenses publiques dans les EPN – fiche 17), notamment sur la pertinence des plans de contrôle par rapport au référentiel national.
Si nécessaire, le plan de contrôle doit être actualisé annuellement, dès la fin de la période complémentaire, en fonction des risques (adaptation du taux de sondage au TEPS) - le cas échéant, retour à un contrôle exhaustif dès lors que les risques sont trop élevés.
Validation de l’établissement et des modifications du plan de contrôle par la DGFiP.
==&gt; Diffusion du guide méthodologique du contrôle hiérarchisé de la dépense via l'IJC du 25/05/2021
Le cas échéant, sensibilisation / formation des acteurs aux enjeux et modalités du CHD et du CAP.</t>
  </si>
  <si>
    <t>==&gt; En fonction de la cartographie des processus de l’établissement et de leur répartition entre services, l’attribution des tâches doit avoir fait l’objet d’une analyse de la part de l’encadrement, aboutissant à une définition claire des tâches de chaque agent.
Cette attribution des tâches doit prendre en compte la séparation des tâches afin de permettre un contrôle mutuel (ce point doit être expertisé en fonction du processus en amont ou en aval : intervention d’un autre service, d’un tiers… dans le cadre de la séparation des fonctions d’ordonnateur et de comptable).
Plan de contrôle interne : Supervision a posteriori, lors d’un diagnostic organisationnel (au moins annuel), de la qualité de l’attribution des tâches.
==&gt; L’attribution des tâches doit être formalisée dans l’organigramme fonctionnel.</t>
  </si>
  <si>
    <t>DP non transmise ou transmise tardivement à l’agent comptable. La transmission tardive en fin de mois et d’année par un ordonnateur ne permet pas la prise en charge des demandes de paiement par l’agent comptable.</t>
  </si>
  <si>
    <t xml:space="preserve">==&gt; rédaction de la convention partenariale ordo comptable pour formaliser le rythme des transmissions des demandes de paiement, le délai global de paiement (répartition)
</t>
  </si>
  <si>
    <t>==&gt; désormais le DGP est fait tous les mois à partir du mois d'Avril de N via Indicator, et via BO. Avec étude de répartition du DGP entre ordo et comptable (comptable : 7 jours en moyenne ; ordo : 20 jours)</t>
  </si>
  <si>
    <t>Etablissement et diffusion d’un guide de la commande publique.
Diffusion des textes réglementaires relatifs à la nature de dépense considérée et de la liste des contrôles à effectuer lors de la prise en charge.
Diffusion de l'arrêté du 5 mai 2021 fixant la liste des pièces justificatives des dépenses (+ analyse détaillée du côté des CTs)</t>
  </si>
  <si>
    <t>Ref.</t>
  </si>
  <si>
    <t xml:space="preserve">Risque inhérent </t>
  </si>
  <si>
    <t>R1-1-1-1</t>
  </si>
  <si>
    <t>R1-1-1-2</t>
  </si>
  <si>
    <t>R1-1-1-3</t>
  </si>
  <si>
    <t>R1-1-1-4</t>
  </si>
  <si>
    <t>R1-1-1-5</t>
  </si>
  <si>
    <t>R1-1-1-6</t>
  </si>
  <si>
    <t>R1-1-2-1</t>
  </si>
  <si>
    <t>R1-1-2-2</t>
  </si>
  <si>
    <t>R1-1-2-3</t>
  </si>
  <si>
    <t>R1-1-2-4</t>
  </si>
  <si>
    <t>R1-1-3-1</t>
  </si>
  <si>
    <t>R1-1-3-2</t>
  </si>
  <si>
    <t>R1-1-3-3</t>
  </si>
  <si>
    <t>R1-1-3-4</t>
  </si>
  <si>
    <t>R1-1-4-1</t>
  </si>
  <si>
    <t>R1-1-4-2</t>
  </si>
  <si>
    <t>R1-1-5-1</t>
  </si>
  <si>
    <t>R1-1-5-2</t>
  </si>
  <si>
    <t>R1-2-1-1</t>
  </si>
  <si>
    <t>R1-2-1-2</t>
  </si>
  <si>
    <t>R1-2-2-1</t>
  </si>
  <si>
    <t>R1-2-3-1</t>
  </si>
  <si>
    <t>R1-2-4-1</t>
  </si>
  <si>
    <t>R1-2-4-2</t>
  </si>
  <si>
    <t>R1-2-4-3</t>
  </si>
  <si>
    <t>R1-2-4-4</t>
  </si>
  <si>
    <t>R1-2-4-5</t>
  </si>
  <si>
    <t>R1-2-4-6</t>
  </si>
  <si>
    <t>R1-2-4-7</t>
  </si>
  <si>
    <t>R1-2-4-8</t>
  </si>
  <si>
    <t>R1-2-4-9</t>
  </si>
  <si>
    <t>R1-2-4-10</t>
  </si>
  <si>
    <t>R1-2-5-1</t>
  </si>
  <si>
    <t>R1-2-5-2</t>
  </si>
  <si>
    <t>R1-2-5-3</t>
  </si>
  <si>
    <t>R1-2-6-1</t>
  </si>
  <si>
    <t>R1-2-6-2</t>
  </si>
  <si>
    <t>R1-2-7-1</t>
  </si>
  <si>
    <t>R1-2-7-2</t>
  </si>
  <si>
    <t>R1-2-7-3</t>
  </si>
  <si>
    <t>R1-3-1-1</t>
  </si>
  <si>
    <t>R1-3-1-2</t>
  </si>
  <si>
    <t>R1-3-1-3</t>
  </si>
  <si>
    <t>R1-3-1-4</t>
  </si>
  <si>
    <t>R1-3-1-5</t>
  </si>
  <si>
    <t>R1-3-1-6</t>
  </si>
  <si>
    <t>R1-3-1-7</t>
  </si>
  <si>
    <t>R1-3-1-8</t>
  </si>
  <si>
    <t>R1-3-1-9</t>
  </si>
  <si>
    <t>R1-3-2-1</t>
  </si>
  <si>
    <t>R1-3-2-2</t>
  </si>
  <si>
    <t>R1-3-2-3</t>
  </si>
  <si>
    <t>R1-3-2-4</t>
  </si>
  <si>
    <t>R1-3-2-5</t>
  </si>
  <si>
    <t>R1-3-2-6</t>
  </si>
  <si>
    <t>R1-3-3-1</t>
  </si>
  <si>
    <t>R1-3-3-2</t>
  </si>
  <si>
    <t>R1-3-3-3</t>
  </si>
  <si>
    <t>R2-1-1-1</t>
  </si>
  <si>
    <t>R2-1-1-2</t>
  </si>
  <si>
    <t>R2-1-1-3</t>
  </si>
  <si>
    <t>R2-1-1-4</t>
  </si>
  <si>
    <t>R2-1-1-5</t>
  </si>
  <si>
    <t>R2-1-1-6</t>
  </si>
  <si>
    <t>R2-1-1-7</t>
  </si>
  <si>
    <t>R2-1-1-8</t>
  </si>
  <si>
    <t>R2-1-1-9</t>
  </si>
  <si>
    <t>R2-1-1-10</t>
  </si>
  <si>
    <t>R2-1-1-11</t>
  </si>
  <si>
    <t>R2-2-1-1</t>
  </si>
  <si>
    <t>R2-2-1-2</t>
  </si>
  <si>
    <t>R2-2-1-3</t>
  </si>
  <si>
    <t>R2-2-1-4</t>
  </si>
  <si>
    <t>R2-2-1-5</t>
  </si>
  <si>
    <t>R2-2-1-6</t>
  </si>
  <si>
    <t>R2-2-1-7</t>
  </si>
  <si>
    <t>R2-2-1-8</t>
  </si>
  <si>
    <t>R2-2-1-9</t>
  </si>
  <si>
    <t>R2-2-1-10</t>
  </si>
  <si>
    <t>R2-2-1-11</t>
  </si>
  <si>
    <t>R2-2-1-12</t>
  </si>
  <si>
    <t>R2-2-1-13</t>
  </si>
  <si>
    <t>R2-2-1-14</t>
  </si>
  <si>
    <t>R2-2-1-15</t>
  </si>
  <si>
    <t>R2-2-1-16</t>
  </si>
  <si>
    <t>R2-2-1-17</t>
  </si>
  <si>
    <t>R2-2-1-18</t>
  </si>
  <si>
    <t>R2-2-1-19</t>
  </si>
  <si>
    <t>R2-2-1-20</t>
  </si>
  <si>
    <t>R2-2-1-21</t>
  </si>
  <si>
    <t>R2-2-1-22</t>
  </si>
  <si>
    <t>R2-2-1-23</t>
  </si>
  <si>
    <t>R2-2-1-24</t>
  </si>
  <si>
    <t>R2-2-1-25</t>
  </si>
  <si>
    <t>R2-2-2-1</t>
  </si>
  <si>
    <t>R2-2-2-2</t>
  </si>
  <si>
    <t>R2-2-2-3</t>
  </si>
  <si>
    <t>R2-2-3-1</t>
  </si>
  <si>
    <t>R2-2-3-2</t>
  </si>
  <si>
    <t>R2-2-3-3</t>
  </si>
  <si>
    <t>R2-2-3-4</t>
  </si>
  <si>
    <t>R2-2-3-5</t>
  </si>
  <si>
    <t>R2-2-4-1</t>
  </si>
  <si>
    <t>R2-2-4-2</t>
  </si>
  <si>
    <t>R2-2-4-3</t>
  </si>
  <si>
    <t>R2-2-4-4</t>
  </si>
  <si>
    <t>R2-2-4-5</t>
  </si>
  <si>
    <t>R2-2-5-1</t>
  </si>
  <si>
    <t>R2-2-5-2</t>
  </si>
  <si>
    <t>R2-2-5-3</t>
  </si>
  <si>
    <t>R2-2-5-4</t>
  </si>
  <si>
    <t>R2-2-5-5</t>
  </si>
  <si>
    <t>R2-2-5-6</t>
  </si>
  <si>
    <t>R2-2-5-7</t>
  </si>
  <si>
    <t>R2-2-5-8</t>
  </si>
  <si>
    <t>R2-2-5-9</t>
  </si>
  <si>
    <t>R2-2-5-10</t>
  </si>
  <si>
    <t>R2-2-6-1</t>
  </si>
  <si>
    <t>R2-2-6-2</t>
  </si>
  <si>
    <t>R2-2-6-3</t>
  </si>
  <si>
    <t>R2-2-6-4</t>
  </si>
  <si>
    <t>R2-2-6-5</t>
  </si>
  <si>
    <t>R2-2-6-6</t>
  </si>
  <si>
    <t>R2-2-7-1</t>
  </si>
  <si>
    <t>R3-1-1-1</t>
  </si>
  <si>
    <t>R3-1-1-2</t>
  </si>
  <si>
    <t>R3-1-1-3</t>
  </si>
  <si>
    <t>R3-1-1-4</t>
  </si>
  <si>
    <t>R3-1-2-1</t>
  </si>
  <si>
    <t>R3-1-2-2</t>
  </si>
  <si>
    <t>R3-1-2-3</t>
  </si>
  <si>
    <t>R3-1-3-1</t>
  </si>
  <si>
    <t>R3-1-3-2</t>
  </si>
  <si>
    <t>R3-1-4-1</t>
  </si>
  <si>
    <t>R3-1-4-2</t>
  </si>
  <si>
    <t>R3-1-4-3</t>
  </si>
  <si>
    <t>R3-1-4-4</t>
  </si>
  <si>
    <t>R3-1-4-5</t>
  </si>
  <si>
    <t>R3-1-4-6</t>
  </si>
  <si>
    <t>R3-1-4-7</t>
  </si>
  <si>
    <t>R3-1-5-1</t>
  </si>
  <si>
    <t>R3-1-5-2</t>
  </si>
  <si>
    <t>R3-1-5-3</t>
  </si>
  <si>
    <t>R3-1-5-4</t>
  </si>
  <si>
    <t>R3-1-5-5</t>
  </si>
  <si>
    <t>R3-1-5-6</t>
  </si>
  <si>
    <t>R3-1-5-7</t>
  </si>
  <si>
    <t>R3-2-1-1</t>
  </si>
  <si>
    <t>R3-2-1-2</t>
  </si>
  <si>
    <t>R3-2-1-3</t>
  </si>
  <si>
    <t>R3-2-1-4</t>
  </si>
  <si>
    <t>R3-2-2-1</t>
  </si>
  <si>
    <t>R3-2-2-2</t>
  </si>
  <si>
    <t>R3-2-2-3</t>
  </si>
  <si>
    <t>R3-2-2-4</t>
  </si>
  <si>
    <t>R3-2-2-5</t>
  </si>
  <si>
    <t>R3-2-2-6</t>
  </si>
  <si>
    <t>R3-2-2-7</t>
  </si>
  <si>
    <t>R3-2-3-1</t>
  </si>
  <si>
    <t>R3-2-3-2</t>
  </si>
  <si>
    <t>R3-2-3-3</t>
  </si>
  <si>
    <t>R3-2-3-4</t>
  </si>
  <si>
    <t>R3-2-4-1</t>
  </si>
  <si>
    <t>R3-2-4-2</t>
  </si>
  <si>
    <t>R3-2-4-3</t>
  </si>
  <si>
    <t>R3-2-4-4</t>
  </si>
  <si>
    <t>R3-3-1-1</t>
  </si>
  <si>
    <t>R3-3-1-2</t>
  </si>
  <si>
    <t>R3-3-1-3</t>
  </si>
  <si>
    <t>R3-3-1-4</t>
  </si>
  <si>
    <t>R4-1-1-1</t>
  </si>
  <si>
    <t>R4-1-1-2</t>
  </si>
  <si>
    <t>R4-1-1-3</t>
  </si>
  <si>
    <t>R4-1-1-4</t>
  </si>
  <si>
    <t>R4-1-1-5</t>
  </si>
  <si>
    <t>R4-1-1-6</t>
  </si>
  <si>
    <t>R4-1-1-7</t>
  </si>
  <si>
    <t>R4-1-1-8</t>
  </si>
  <si>
    <t>R4-1-1-9</t>
  </si>
  <si>
    <t>R4-1-1-10</t>
  </si>
  <si>
    <t>R4-1-1-11</t>
  </si>
  <si>
    <t>R4-1-1-12</t>
  </si>
  <si>
    <t>R4-1-1-13</t>
  </si>
  <si>
    <t>R4-1-1-14</t>
  </si>
  <si>
    <t>R4-1-1-15</t>
  </si>
  <si>
    <t>R4-1-1-16</t>
  </si>
  <si>
    <t>R4-1-1-17</t>
  </si>
  <si>
    <t>R4-1-1-18</t>
  </si>
  <si>
    <t>R4-1-1-19</t>
  </si>
  <si>
    <t>R4-1-1-20</t>
  </si>
  <si>
    <t>R4-1-1-21</t>
  </si>
  <si>
    <t>R4-1-1-22</t>
  </si>
  <si>
    <t>R4-1-1-23</t>
  </si>
  <si>
    <t>R4-1-1-24</t>
  </si>
  <si>
    <t>R4-1-1-25</t>
  </si>
  <si>
    <t>R5-1-1-1</t>
  </si>
  <si>
    <t>R5-1-1-2</t>
  </si>
  <si>
    <t>R5-1-1-3</t>
  </si>
  <si>
    <t>R5-2-1-1</t>
  </si>
  <si>
    <t>R5-2-1-2</t>
  </si>
  <si>
    <t>R5-2-1-3</t>
  </si>
  <si>
    <t>R5-2-1-4</t>
  </si>
  <si>
    <t>R5-2-1-5</t>
  </si>
  <si>
    <t>R5-2-1-6</t>
  </si>
  <si>
    <t>R6-1-1-1</t>
  </si>
  <si>
    <t>R6-1-1-2</t>
  </si>
  <si>
    <t>R6-1-1-3</t>
  </si>
  <si>
    <t>R6-1-1-4</t>
  </si>
  <si>
    <t>R6-1-1-5</t>
  </si>
  <si>
    <t>R6-1-2-1</t>
  </si>
  <si>
    <t>R6-1-2-2</t>
  </si>
  <si>
    <t>R6-1-2-3</t>
  </si>
  <si>
    <t>R6-1-3-1</t>
  </si>
  <si>
    <t>R6-1-3-2</t>
  </si>
  <si>
    <t>R6-1-3-3</t>
  </si>
  <si>
    <t>R6-1-3-4</t>
  </si>
  <si>
    <t>R6-1-4-1</t>
  </si>
  <si>
    <t>R6-2-1-1</t>
  </si>
  <si>
    <t>R6-2-1-2</t>
  </si>
  <si>
    <t>R6-2-2-1</t>
  </si>
  <si>
    <t>R6-2-2-2</t>
  </si>
  <si>
    <t>R6-2-2-3</t>
  </si>
  <si>
    <t>R6-2-2-4</t>
  </si>
  <si>
    <t>R6-2-3-1</t>
  </si>
  <si>
    <t>R6-2-3-2</t>
  </si>
  <si>
    <t>R6-3-1-1</t>
  </si>
  <si>
    <t>R6-3-1-2</t>
  </si>
  <si>
    <t>R6-3-1-3</t>
  </si>
  <si>
    <t>R6-3-1-4</t>
  </si>
  <si>
    <t>R6-3-1-5</t>
  </si>
  <si>
    <t>R6-3-2-1</t>
  </si>
  <si>
    <t>R6-3-2-2</t>
  </si>
  <si>
    <t>R6-3-2-3</t>
  </si>
  <si>
    <t>R6-3-2-4</t>
  </si>
  <si>
    <t>R6-3-2-5</t>
  </si>
  <si>
    <t>R6-3-2-6</t>
  </si>
  <si>
    <t>R6-3-2-7</t>
  </si>
  <si>
    <t>R7-1-1-1</t>
  </si>
  <si>
    <t>R7-1-1-2</t>
  </si>
  <si>
    <t>R7-1-1-3</t>
  </si>
  <si>
    <t>R7-1-1-4</t>
  </si>
  <si>
    <t>R7-1-1-5</t>
  </si>
  <si>
    <t>R7-1-1-6</t>
  </si>
  <si>
    <t>R7-1-1-7</t>
  </si>
  <si>
    <t>R7-1-2-1</t>
  </si>
  <si>
    <t>R7-1-2-2</t>
  </si>
  <si>
    <t>R7-1-2-3</t>
  </si>
  <si>
    <t>R7-1-2-4</t>
  </si>
  <si>
    <t>R7-1-2-5</t>
  </si>
  <si>
    <t>R7-1-3-1</t>
  </si>
  <si>
    <t>R7-1-3-2</t>
  </si>
  <si>
    <t>R7-1-3-3</t>
  </si>
  <si>
    <t>R8-1-1-1</t>
  </si>
  <si>
    <t>R8-2-1-1</t>
  </si>
  <si>
    <t>R8-2-1-2</t>
  </si>
  <si>
    <t>R8-2-1-3</t>
  </si>
  <si>
    <t>R8-2-1-4</t>
  </si>
  <si>
    <t>R8-2-2-1</t>
  </si>
  <si>
    <t>R8-3-1-1</t>
  </si>
  <si>
    <t>R8-3-1-2</t>
  </si>
  <si>
    <t>R8-4-1-1</t>
  </si>
  <si>
    <t>R8-5-1-1</t>
  </si>
  <si>
    <t>R8-6-1-1</t>
  </si>
  <si>
    <t>R8-6-1-2</t>
  </si>
  <si>
    <t>R8-6-1-3</t>
  </si>
  <si>
    <t>R8-6-1-4</t>
  </si>
  <si>
    <t>R8-6-1-5</t>
  </si>
  <si>
    <t>R8-6-2-1</t>
  </si>
  <si>
    <t>R8-6-2-2</t>
  </si>
  <si>
    <t>R8-6-2-3</t>
  </si>
  <si>
    <t>R8-6-2-4</t>
  </si>
  <si>
    <t>R8-6-3-1</t>
  </si>
  <si>
    <t>R8-6-3-2</t>
  </si>
  <si>
    <t>R8-6-3-3</t>
  </si>
  <si>
    <t>R8-6-4-1</t>
  </si>
  <si>
    <t>R8-6-5-1</t>
  </si>
  <si>
    <t>R8-6-6-1</t>
  </si>
  <si>
    <t>R8-6-6-2</t>
  </si>
  <si>
    <t>R8-6-6-3</t>
  </si>
  <si>
    <t>R8-7-1-1</t>
  </si>
  <si>
    <t>R8-7-1-2</t>
  </si>
  <si>
    <t>R8-7-1-3</t>
  </si>
  <si>
    <t>R8-7-1-4</t>
  </si>
  <si>
    <t>R8-7-1-5</t>
  </si>
  <si>
    <t>R8-7-1-6</t>
  </si>
  <si>
    <t>R8-7-1-7</t>
  </si>
  <si>
    <t>R8-7-2-1</t>
  </si>
  <si>
    <t>R8-7-2-2</t>
  </si>
  <si>
    <t>R8-7-2-3</t>
  </si>
  <si>
    <t>R8-7-3-1</t>
  </si>
  <si>
    <t>R8-7-4-1</t>
  </si>
  <si>
    <t>R8-7-4-2</t>
  </si>
  <si>
    <t>R8-8-1-1</t>
  </si>
  <si>
    <t>R8-8-1-2</t>
  </si>
  <si>
    <t>R8-8-1-3</t>
  </si>
  <si>
    <t>R8-8-1-4</t>
  </si>
  <si>
    <t>R8-8-2-1</t>
  </si>
  <si>
    <t>R8-8-3-1</t>
  </si>
  <si>
    <t>R8-8-3-2</t>
  </si>
  <si>
    <t>R8-8-3-3</t>
  </si>
  <si>
    <t>R8-8-3-4</t>
  </si>
  <si>
    <t>R8-8-3-5</t>
  </si>
  <si>
    <t>R8-8-3-6</t>
  </si>
  <si>
    <t>R8-8-3-7</t>
  </si>
  <si>
    <t>R8-8-3-8</t>
  </si>
  <si>
    <t>R8-8-3-9</t>
  </si>
  <si>
    <t>R8-8-4-1</t>
  </si>
  <si>
    <t>R8-8-5-1</t>
  </si>
  <si>
    <t>R8-8-5-2</t>
  </si>
  <si>
    <t>R8-8-5-3</t>
  </si>
  <si>
    <t>R8-8-6-1</t>
  </si>
  <si>
    <t>R8-8-6-2</t>
  </si>
  <si>
    <t>R8-8-6-3</t>
  </si>
  <si>
    <t>R8-9-1-1</t>
  </si>
  <si>
    <t>R9-1-1-1</t>
  </si>
  <si>
    <t>R9-1-1-2</t>
  </si>
  <si>
    <t>R9-1-1-3</t>
  </si>
  <si>
    <t>R9-1-2-1</t>
  </si>
  <si>
    <t>R9-1-2-2</t>
  </si>
  <si>
    <t>R9-1-2-3</t>
  </si>
  <si>
    <t>R9-2-1-1</t>
  </si>
  <si>
    <t>R9-2-1-2</t>
  </si>
  <si>
    <t>R9-2-1-3</t>
  </si>
  <si>
    <t>R9-2-1-4</t>
  </si>
  <si>
    <t>R9-2-1-5</t>
  </si>
  <si>
    <t>R9-2-1-6</t>
  </si>
  <si>
    <t>R9-2-1-7</t>
  </si>
  <si>
    <t>R9-2-1-8</t>
  </si>
  <si>
    <t>R9-2-2-1</t>
  </si>
  <si>
    <t>R9-2-2-2</t>
  </si>
  <si>
    <t>R9-2-2-3</t>
  </si>
  <si>
    <t>R9-3-1-1</t>
  </si>
  <si>
    <t>R9-3-1-2</t>
  </si>
  <si>
    <t>R9-3-1-3</t>
  </si>
  <si>
    <t>R9-3-1-4</t>
  </si>
  <si>
    <t>R9-3-2-1</t>
  </si>
  <si>
    <t>R9-3-2-2</t>
  </si>
  <si>
    <t>R9-3-2-3</t>
  </si>
  <si>
    <t>R9-3-2-4</t>
  </si>
  <si>
    <t>R9-3-2-5</t>
  </si>
  <si>
    <t>R9-3-2-6</t>
  </si>
  <si>
    <t>R9-3-2-7</t>
  </si>
  <si>
    <t>R9-3-2-8</t>
  </si>
  <si>
    <t>R9-3-2-9</t>
  </si>
  <si>
    <t>R9-3-2-10</t>
  </si>
  <si>
    <t>R9-3-2-11</t>
  </si>
  <si>
    <t>R9-3-2-12</t>
  </si>
  <si>
    <t>R9-3-2-13</t>
  </si>
  <si>
    <t>R10-1-1-1</t>
  </si>
  <si>
    <t>R10-1-1-2</t>
  </si>
  <si>
    <t>R10-1-1-3</t>
  </si>
  <si>
    <t>R10-1-1-4</t>
  </si>
  <si>
    <t>R10-1-1-5</t>
  </si>
  <si>
    <t>R10-1-1-6</t>
  </si>
  <si>
    <t>R10-1-1-7</t>
  </si>
  <si>
    <t>R10-1-1-8</t>
  </si>
  <si>
    <t>R10-1-1-9</t>
  </si>
  <si>
    <t>R10-1-1-10</t>
  </si>
  <si>
    <t>R10-1-1-11</t>
  </si>
  <si>
    <t>R10-1-1-12</t>
  </si>
  <si>
    <t>R10-1-1-13</t>
  </si>
  <si>
    <t>R10-1-1-14</t>
  </si>
  <si>
    <t>R10-1-1-15</t>
  </si>
  <si>
    <t>R10-1-1-16</t>
  </si>
  <si>
    <t>R10-1-1-17</t>
  </si>
  <si>
    <t>R10-1-1-18</t>
  </si>
  <si>
    <t>R10-1-1-19</t>
  </si>
  <si>
    <t>R10-1-1-20</t>
  </si>
  <si>
    <t>R10-1-1-21</t>
  </si>
  <si>
    <t>R10-1-1-22</t>
  </si>
  <si>
    <t>R10-1-1-23</t>
  </si>
  <si>
    <t>R10-1-1-24</t>
  </si>
  <si>
    <t>R10-1-1-25</t>
  </si>
  <si>
    <t>R10-1-1-26</t>
  </si>
  <si>
    <t>R10-1-1-27</t>
  </si>
  <si>
    <t>R10-1-1-28</t>
  </si>
  <si>
    <t>R10-1-1-29</t>
  </si>
  <si>
    <t>R10-1-1-30</t>
  </si>
  <si>
    <t>R10-1-1-31</t>
  </si>
  <si>
    <t>R10-1-1-32</t>
  </si>
  <si>
    <t>R10-1-1-33</t>
  </si>
  <si>
    <t>R10-1-1-34</t>
  </si>
  <si>
    <t>R10-1-1-35</t>
  </si>
  <si>
    <t>R10-1-1-36</t>
  </si>
  <si>
    <t>R10-1-1-37</t>
  </si>
  <si>
    <t>R10-1-1-38</t>
  </si>
  <si>
    <t>R10-1-1-39</t>
  </si>
  <si>
    <t>R10-1-2-1</t>
  </si>
  <si>
    <t>R10-1-2-2</t>
  </si>
  <si>
    <t>R10-1-2-3</t>
  </si>
  <si>
    <t>R10-1-2-4</t>
  </si>
  <si>
    <t>R10-1-2-5</t>
  </si>
  <si>
    <t>R10-1-2-6</t>
  </si>
  <si>
    <t>R10-1-2-7</t>
  </si>
  <si>
    <t>R10-1-2-8</t>
  </si>
  <si>
    <t>R10-1-2-9</t>
  </si>
  <si>
    <t>R10-1-2-10</t>
  </si>
  <si>
    <t>R10-1-2-11</t>
  </si>
  <si>
    <t>R10-1-2-12</t>
  </si>
  <si>
    <t>R10-1-2-13</t>
  </si>
  <si>
    <t>R10-1-2-14</t>
  </si>
  <si>
    <t>R10-1-3-1</t>
  </si>
  <si>
    <t>R10-1-3-2</t>
  </si>
  <si>
    <t>R10-1-3-3</t>
  </si>
  <si>
    <t>R10-1-3-4</t>
  </si>
  <si>
    <t>R10-1-3-5</t>
  </si>
  <si>
    <t>R10-1-3-6</t>
  </si>
  <si>
    <t>==&gt; l'accueil du pôle recette doit pouvoir alerter en cas d'intrusion, or, rien n'est mis en place. Alerte à lancer à la DIMMO très rapidement,et à inscrire dans le DU si cela n'a pas été fait lors de la visite de la DRHAS à ce sujet,</t>
  </si>
  <si>
    <t>==&gt; liasse piégée : vérifier la numérotation ; actualiser si besoin ; consigner l'information hors coffre avec discrétion (cela a été fait en avril 2022, risque à actualiser lors de la prochaine revue)
==&gt; détecteur de faux billet : il existe mais n'est pas systématiquement utilisé (quand il est branché, uniquement pour les billets au-dessus de 100 € ; or, les billets les plus falsifiés sont les billets de 20 €). Redéployer et systématiser son utilisation</t>
  </si>
  <si>
    <t>==&gt; si mouvement, la caisse est comptée et vérifiée par les gestionnaires recettes. Les écritures en comptabilité générale sont faites par la même personne, dans la foulée. Des contrôles inopinés de comptage de caisse sont fait régulièrement par la responsable du pôle. Le risque de cette méthode est que, lorsque la caisse est mouvementée et comptée par une même personne, sans aucun contrôle mutuel, des erreurs ou fraudes peuvent apparaitre et ne pas être identifiés ou rattachés à la bonne journée... Un nouveau système de contrôle mutuel (adjointe - resp pôle recette - AC - gestionnaires recette) a été mis en place. A évaluer lors de la prochaine revue</t>
  </si>
  <si>
    <t>==&gt; l'accessibilité à l'agence comptable sur la partie non accessible à l'usager normalement reste trop facile. Il est nécessaire : 
- de remettre un miroir pour vérifier l'identité des usagers ;
- remettre en place le système d'ouverture à distance
- recréer un sas de manière opérationnel : remttre un contrôle d'accès entre le guichet et le couloir de l'agence comptable
- remettre la grille extérieure en état de marche
- finaliser la fermeture des portes des couloirs tant côté DAF (libre accès) que côté DRI (ferme très mal)
- former à la sécurité et à l'accueil Agnès ROCHETTE et Marilyn BARNIER BEN AYEN
Cela a été signalé dans le Document Unique lors de la venue de a DRHAS. A suivre</t>
  </si>
  <si>
    <t>==&gt; logique de portefeuille avec polyvalence en place au pôle dépense et recette ;
==&gt; au pôle compta, c'est la responsable du pôle et éventuellement la gestionnaire IEP qui sont polyvalentes. Il faudrait éventuellement mettre en place une rotation inscription / immo / tréso... Expérience à tenter une fois les pôles stabilisés ?</t>
  </si>
  <si>
    <t>==&gt; les fiches de contrôles, qu'ils soient règlementaires (art 19 et 20 décret GBCP) ou thématiques, ont été formalisées et transmises à tous les agents. Reste à impulser et systématiser des contrôle thématiques, par processus.
Un plan de contrôle par enjeux et échantillonage est en cours à l'agence comptable (contrôle interne)</t>
  </si>
  <si>
    <t>==&gt; les délégations de signature et les rôle dans le SIF côté agence comptable sont formalisées strictement dans un tableur, annexable à l'organigramme fonctionnel
==&gt; Pour les comptes DFT Net, nécessité de refaire un point et d'actualiser pour Isabelle BUDIN, Nathalie GALUCHOT : tout est en cours côté DRFiP (réactulaisation complète des habilitations demandées cet été 2022)</t>
  </si>
  <si>
    <t>==&gt; l'IJC, la M9, les arrêtés aux pièces justificatives, ont largement simplifié l'accès à la documentation. Le chemin de documentation source de l'agence est connu. Les docs clés ont été tous envoyés et mis à dispostion de l'AC. Cela sera fait pour le reste de la communauté financière de Lyon II via nos diffusions intranet (objectif de service)</t>
  </si>
  <si>
    <t>==&gt; le seuil d'encaisse maximum a été fixé à 5 000 €, et diffusé au centre d'inscription notablement. Risque levé mais à ré évaluer constamment</t>
  </si>
  <si>
    <t>==&gt; se tenir à la clôture mensuelle via les éditions d'indicator
==&gt; éditer un calendrier des opérations comptables (sur les demandes, les envois, etc… à imaginer dans un onglet d'indicator).
Pas de risque en l'état, à ré évaluer constamment</t>
  </si>
  <si>
    <t>contrôle a priori difficile à mettre en place, manque de temps (en 2021 mise en place 1/2j à 1 j)</t>
  </si>
  <si>
    <t>contrôle exhaustif des PJ difficile à mettre en place, manque de temps et de personnel, si constat PJ manquante, demandée par mail aux RH mais a posteriori</t>
  </si>
  <si>
    <t>suivi par PMS (pilotage masse salariale) et DAF (suivi AC compliqué car pas accès aux données ??), déversement de paye par PMS (alerte AC en cas de retard)
M9 diffusée et appliquée (suivi RH, PMS et DRFiP).
La DGS et la DRH sont alerté des retards de déversement de quasi 1 an en 2021 de paye. La DRHAS s'est engagé a déverser au fil de l'eau, ce qui semble être nettement meilleur en 2022 (voir indicator pour l'indicateur de taux de déversement). A suivre</t>
  </si>
  <si>
    <t xml:space="preserve">==&gt; Contrôle de supervision, lors du diagnostic du processus, de la mise en place et de l’effectivité de ces mesures.
==&gt; Documentation et diffusion des règles définies en matière de conservation des documents comptables et des pièces justificatives afférents aux réceptions. Les règles de conservation des documents et pièces doivent être déterminées, en distinguant :
- ce qui doit être transmis à l’acteur en aval du processus.
- ce qui doit être archivé, de ce qui doit demeurer à disposition des services.
- parmi ce qui doit être archivé, les archives vivantes (non nécessaires au fonctionnement habituel du service mais qui doivent rester à proximité pour être probablement utilisées), des archives mortes.
==&gt;Les documents comptables et pièces justificatives doivent être archivés dans une série chronologique continue, et accessibles sans délai (dossier de lôture).
Les pièces majeures (actes juridiques, délibérations, etc.) concernant les immobilisations sont conservées dans des dossiers par catégorie
d’immobilisations (immeubles, parc automobile, valeurs financières, biens affectés, etc.). Ces dossiers sont classés par numéro de compte. Les pièces concernant les données communes (délibérations fixant les durées d’amortissement, bordereaux de transmission de l’ordonnateur, bordereaux de titres et de mandats relatifs aux amortissements et dépréciations, etc.) sont classées dans un dossier distinct. 
Les subventions en nature constituées par des biens amortissables (C/131) doivent faire l’objet d’un suivi particulier afin de s’assurer de leur reprise en section de fonctionnement, puis de leur apurement.
Ces règles s’appliquent également, en cas de sortie de l’actif, au document établi par l’ordonnateur qui doit indiquer la désignation du bien sorti, son
numéro d’inventaire, la date et la valeur d’acquisition, s’il est amortissable ou non et dans l’affirmative montant des amortissements pratiqués
ainsi que l’état des subventions afférentes, compte par nature concerné.
Une copie du dossier sur les justifications des rectifications apportées aux comptes de biens immobiliers doit archivée.
</t>
  </si>
  <si>
    <t>==&gt; DFT net alerte des nouveaux prélèvements. Ceux-ci doivent être systématiquement vérifiés (par la personne opérant les rapprochements bancaires). Si nécessaire, faire le rejet. Identifier l'origine du dysfonctionnement : arnaque ? Quel service de l'université non habilité  a mis en place un prélèvement SEPA (DIMMO, Labo, IUT...) ? Une fois identifié, sensibiliser avec traçabilité mail.
Procédure en place, sensibilisation faite à la DIMMO, à ré évaluer (parfois, les prélèvement sauvages sont le fait d'anciens marchés, reconduits, pour lesquels les prestataires s'afr=franchsissent de refaire une autorisation de prélèvement... cf cas d'EDF récemment)</t>
  </si>
  <si>
    <t>== &gt;Mise en place d’une politique organisée et formalisée quant au suivi des entrées de biens : suivi des opérations concerté avec les services de l’ordonnateur, notamment le service chargé du parc immobilier.
Contrôle de l’ensemble (périodique, au moins en fin d’exercice) des éléments transmis par l’ordonnateur (sur les amortissements et les dépréciations, sur l’acceptation des dons et legs, courriers de France Domaine, conventions de mise à disposition…) aux fins de détection de biens acquis à titre gratuit ou mis à disposition, non comptabilisés (autocontrôle).
En cas de discordance, une relance doit être effectuée. Contrôle de supervision contemporain lors du visa du courrier de relance.
Contrôle de supervision, lors du diagnostic du processus, de la mise en place et de l’effectivité de ces mesures.
==&gt; Dans la mesure du possible, établissement et diffusion, en lien avec l’ordonnateur des modalités (acteurs, délais, documents) de transmission des documents de réception des biens immobiliers.
==&gt; Éventuellement, courriers de relance.</t>
  </si>
  <si>
    <t xml:space="preserve">Documentation : diffusion M9
Éventuellement, élaboration et diffusion d’une documentation des critères de distinction des immobilisations et des charges. 
</t>
  </si>
  <si>
    <t>==&gt; Contrôle de l’imputation à chaque enregistrement en comptabilité générale (autocontrôle).
Contrôle des cas où l’immobilisation doit être enregistré par composants (autocontrôle).
Contrôle de supervision a posteriori recommandé (à programmer dans le plan de contrôle interne). 
Contrôle de supervision, lors du diagnostic du processus, de la mise en place et de l’effectivité de ces mesures.
==&gt; Éventuellement, élaboration et diffusion d’une documentation des critères de distinction des immobilisations et des charges.</t>
  </si>
  <si>
    <t>Diffusion des instructions M9 (fasciules 5 et 6)</t>
  </si>
  <si>
    <r>
      <t xml:space="preserve">Les échéanciers par chèques, tous à la date d'inscription, sont envoyés à l'encaissement bien après les 48h règlementaires…  Cette pratique ne devrait pas être, mais dans l'attente du déploiement quasi complet du paiement à distance (70-80% des paiements actuellement), le comptable prend le risque de laisser perdurer la pratique de l'échéancier par chèques (tous les moyens de paiement - chèques - sont dans la main du comptable, et envoyés chaque mois).
A noter le cas particulier de la FC, où certains régisseurs conservent des chèques pendant + d'1 an et perdent leur validité.
</t>
    </r>
    <r>
      <rPr>
        <b/>
        <sz val="10"/>
        <rFont val="Carlito"/>
        <family val="2"/>
      </rPr>
      <t>Action à mettre en place</t>
    </r>
    <r>
      <rPr>
        <sz val="10"/>
        <rFont val="Carlito"/>
        <family val="2"/>
      </rPr>
      <t xml:space="preserve"> : contrôle inopiné des régies FC sur site ; communication sur la nécessité absolue de trouver un juste milieu entre une gestion tolérable d'échéancier par chèques par les régisseurs FC, et d'une dérive de gestion ; sur le volet droit d'inscription FC, communiquer sur l'obligation de transmettre les chèques dès le lendemain (au pire 8 jours selon les textes) à l'agence comptable
Surtout, rationaliser les régies, diminuer leur nombre, recourir aux mandataires, renvoyer à l'AC pour les espèces (procédure en cours)</t>
    </r>
  </si>
  <si>
    <r>
      <rPr>
        <sz val="10"/>
        <rFont val="Carlito"/>
        <family val="2"/>
      </rPr>
      <t>==&gt; points réguliers avec l'ordonnateur sur le niveau de recensement des produits (rapport au dernier compte financier).</t>
    </r>
    <r>
      <rPr>
        <b/>
        <sz val="10"/>
        <rFont val="Carlito"/>
        <family val="2"/>
      </rPr>
      <t xml:space="preserve"> </t>
    </r>
    <r>
      <rPr>
        <sz val="10"/>
        <rFont val="Carlito"/>
        <family val="2"/>
      </rPr>
      <t>Objectif : titrer au fil de l'eau ; ne rien oublier en recensement de droits. Réalisé grâce à indicator. Revue au moins semestrielle en juillet. A évéluer lors de la prochaine revue</t>
    </r>
    <r>
      <rPr>
        <b/>
        <sz val="10"/>
        <rFont val="Carlito"/>
        <family val="2"/>
      </rPr>
      <t xml:space="preserve">
</t>
    </r>
    <r>
      <rPr>
        <sz val="10"/>
        <rFont val="Carlito"/>
        <family val="2"/>
      </rPr>
      <t>==&gt; tenue d'un tableau des conventions et notifications de subvention à fort enjeux (Forma Sup, etc...) qui représentent à elles seules 80% du titrage</t>
    </r>
  </si>
  <si>
    <t>à finaliser en 2022</t>
  </si>
  <si>
    <t xml:space="preserve">
Achivage organisé existant  (dématérialisation des PJ, création dossier partagé sécurisé avec RH)
'==&gt; bien différencier les Institut (ICOM, Psycho, ISPEF, IETL, IFS, IUT…) des facultés ; différencier la délégation de pouvoir de la délégation de signature</t>
  </si>
  <si>
    <t xml:space="preserve">
</t>
  </si>
  <si>
    <t xml:space="preserve">Les SATD sont tamponnées avec date d'arrivée, risque d'erreur entre les SATD Lyon2 et IEP (on reçoit parfois par erreur des SATD pour Lyon3 car l'adresse est proche 69007), les RH reçoivent parfois les SATD directement et transmettent à AC : action ?? Vérifier l'adresse et la faire corriger ??
procédure oppositions mise en place en 2020, </t>
  </si>
  <si>
    <t>==&gt; désormais le DGP est fait tous les mois à partir du mois d'Avril de N via Indicator, et via BO. Avec étude de répartition du DGP entre ordo et comptable (comptable : 7 jours en moyenne ; ordo : 20 jours)
L'agent comptable a effectué une revue des habilitations SIFAC pour s'asssurer que personne côté ordo ne dispose de transactions comptable ; et vice et versa
Reste le cas particulier de possibilité de liquidation directe par l'agent comptable, à savoir, possibilité de déclencher un paiement sans EJ préalable. Très limité à Lyon 2
Autre point de vigilance : la création de fournisseurs "coquilles" pour dispositifs d'intervention (aides, bourses, rbt labo...), requiert une attention particulière pour le RIB</t>
  </si>
  <si>
    <t>==&gt; les avances travaux à mon arrivée n'étaient pas comptabilisées au bon compte : elles étaient mélangées au 23x et non au 2381
==&gt; j'ai indiqué aux services de l'ordonnateur la nécessité de tracer les avances travaux au 2381 et pour cela, à la source, une transaction SIFAC dédiée a permis de faire dériver les avances au compte 2381 et de suivre les avances en compta
==&gt; outre l'imputation comptable, un tableur de suivi des grands travaux et de contrôle est en place, avec suivi des paiements, et déclenchements d'alerte pour verser et récupérer les avances selon l'exécution du marché
==&gt; il faut poursuivre le suivi qui est mis intégralement en place depuis le 10/03/2022
'==&gt; bien vérifier en amont de la levée de visa</t>
  </si>
  <si>
    <t>==&gt; former le gestionnaire immo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</si>
</sst>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sz val="10"/>
      <name val="Arial"/>
      <family val="2"/>
    </font>
    <font>
      <b/>
      <sz val="13"/>
      <name val="Arial"/>
      <family val="2"/>
    </font>
    <font>
      <sz val="10"/>
      <color rgb="FFFFFFFF"/>
      <name val="Arial"/>
      <family val="2"/>
    </font>
    <font>
      <sz val="10"/>
      <color rgb="FF000000"/>
      <name val="Arial"/>
      <family val="2"/>
    </font>
    <font>
      <b/>
      <sz val="13"/>
      <color rgb="FF000000"/>
      <name val="Arial"/>
      <family val="2"/>
    </font>
    <font>
      <b/>
      <sz val="10"/>
      <name val="Arial"/>
      <family val="2"/>
    </font>
    <font>
      <i/>
      <sz val="10"/>
      <name val="Arial"/>
      <family val="2"/>
    </font>
    <font>
      <b/>
      <sz val="10"/>
      <color rgb="FF000000"/>
      <name val="Arial"/>
      <family val="2"/>
    </font>
    <font>
      <sz val="10"/>
      <name val="Carlito"/>
      <family val="2"/>
    </font>
    <font>
      <b/>
      <sz val="11"/>
      <color rgb="FFFFFFFF"/>
      <name val="Carlito"/>
      <family val="2"/>
    </font>
    <font>
      <b/>
      <sz val="10"/>
      <color rgb="FFFFFFFF"/>
      <name val="Carlito"/>
      <family val="2"/>
    </font>
    <font>
      <b/>
      <sz val="10"/>
      <name val="Carlito"/>
      <family val="2"/>
    </font>
    <font>
      <b/>
      <u/>
      <sz val="10"/>
      <name val="Carlito"/>
      <family val="2"/>
    </font>
    <font>
      <sz val="11"/>
      <color theme="1"/>
      <name val="Carlito"/>
      <family val="2"/>
    </font>
    <font>
      <sz val="10"/>
      <color rgb="FF007826"/>
      <name val="Carlito"/>
      <family val="2"/>
    </font>
    <font>
      <b/>
      <sz val="10"/>
      <color rgb="FF000000"/>
      <name val="Carlito"/>
      <family val="2"/>
    </font>
    <font>
      <sz val="11"/>
      <color theme="0"/>
      <name val="Carlito"/>
      <family val="2"/>
    </font>
    <font>
      <sz val="10"/>
      <color rgb="FF00B050"/>
      <name val="Carlito"/>
      <family val="2"/>
    </font>
    <font>
      <b/>
      <sz val="16"/>
      <color rgb="FFFFFFFF"/>
      <name val="Carlito"/>
      <family val="2"/>
    </font>
    <font>
      <sz val="16"/>
      <color rgb="FF000000"/>
      <name val="Carlito"/>
      <family val="2"/>
    </font>
    <font>
      <sz val="16"/>
      <name val="Carlito"/>
      <family val="2"/>
    </font>
    <font>
      <sz val="11"/>
      <color theme="0"/>
      <name val="Calibri"/>
      <family val="2"/>
      <scheme val="minor"/>
    </font>
    <font>
      <b/>
      <sz val="11"/>
      <color theme="0"/>
      <name val="Carlito"/>
      <family val="2"/>
    </font>
    <font>
      <sz val="11"/>
      <color rgb="FF000000"/>
      <name val="Carlito"/>
      <family val="2"/>
    </font>
    <font>
      <b/>
      <sz val="10"/>
      <color indexed="18"/>
      <name val="Calibri"/>
      <family val="2"/>
      <scheme val="minor"/>
    </font>
    <font>
      <b/>
      <sz val="10"/>
      <color indexed="9"/>
      <name val="Calibri"/>
      <family val="2"/>
      <scheme val="minor"/>
    </font>
    <font>
      <sz val="10"/>
      <color indexed="9"/>
      <name val="Calibri"/>
      <family val="2"/>
      <scheme val="minor"/>
    </font>
    <font>
      <b/>
      <sz val="10"/>
      <color indexed="9"/>
      <name val="Calibri"/>
      <family val="2"/>
    </font>
    <font>
      <sz val="10"/>
      <color indexed="9"/>
      <name val="Calibri"/>
      <family val="2"/>
    </font>
    <font>
      <b/>
      <sz val="10"/>
      <name val="Calibri"/>
      <family val="2"/>
      <scheme val="minor"/>
    </font>
    <font>
      <sz val="10"/>
      <name val="Calibri"/>
      <family val="2"/>
      <scheme val="minor"/>
    </font>
    <font>
      <i/>
      <sz val="10"/>
      <color rgb="FFFF0000"/>
      <name val="Calibri"/>
      <family val="2"/>
      <scheme val="minor"/>
    </font>
    <font>
      <b/>
      <i/>
      <sz val="10"/>
      <color rgb="FFFF0000"/>
      <name val="Calibri"/>
      <family val="2"/>
      <scheme val="minor"/>
    </font>
    <font>
      <sz val="10"/>
      <color rgb="FF000000"/>
      <name val="Carlito"/>
      <family val="2"/>
    </font>
    <font>
      <sz val="10"/>
      <color rgb="FFFF0000"/>
      <name val="Carlito"/>
      <family val="2"/>
    </font>
    <font>
      <b/>
      <sz val="10"/>
      <color rgb="FF007826"/>
      <name val="Carlito"/>
      <family val="2"/>
    </font>
    <font>
      <sz val="8"/>
      <color theme="1"/>
      <name val="Calibri"/>
      <family val="2"/>
      <scheme val="minor"/>
    </font>
    <font>
      <sz val="11"/>
      <color theme="1"/>
      <name val="Calibri"/>
      <family val="2"/>
    </font>
    <font>
      <b/>
      <sz val="10"/>
      <color theme="0"/>
      <name val="Carlito"/>
      <family val="2"/>
    </font>
    <font>
      <b/>
      <sz val="8"/>
      <color theme="0"/>
      <name val="Carlito"/>
      <family val="2"/>
    </font>
    <font>
      <b/>
      <sz val="8"/>
      <name val="Carlito"/>
      <family val="2"/>
    </font>
    <font>
      <sz val="8"/>
      <name val="Carlito"/>
      <family val="2"/>
    </font>
  </fonts>
  <fills count="40">
    <fill>
      <patternFill patternType="none"/>
    </fill>
    <fill>
      <patternFill patternType="gray125"/>
    </fill>
    <fill>
      <patternFill patternType="solid">
        <fgColor rgb="FFE842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EEEEEE"/>
        <bgColor rgb="FFFFFFFF"/>
      </patternFill>
    </fill>
    <fill>
      <patternFill patternType="solid">
        <fgColor rgb="FFDDDDDD"/>
        <bgColor rgb="FFEEEEEE"/>
      </patternFill>
    </fill>
    <fill>
      <patternFill patternType="solid">
        <fgColor rgb="FF990000"/>
        <bgColor rgb="FF800000"/>
      </patternFill>
    </fill>
    <fill>
      <patternFill patternType="solid">
        <fgColor rgb="FFFF9900"/>
        <bgColor rgb="FFFFCC00"/>
      </patternFill>
    </fill>
    <fill>
      <patternFill patternType="solid">
        <fgColor rgb="FFFFD320"/>
        <bgColor rgb="FFFFCC00"/>
      </patternFill>
    </fill>
    <fill>
      <patternFill patternType="solid">
        <fgColor rgb="FF99CC66"/>
        <bgColor rgb="FFC0C0C0"/>
      </patternFill>
    </fill>
    <fill>
      <patternFill patternType="solid">
        <fgColor rgb="FF336633"/>
        <bgColor rgb="FF007826"/>
      </patternFill>
    </fill>
    <fill>
      <patternFill patternType="solid">
        <fgColor rgb="FFFFCC00"/>
        <bgColor rgb="FFFFD320"/>
      </patternFill>
    </fill>
    <fill>
      <patternFill patternType="solid">
        <fgColor rgb="FFFF3333"/>
        <bgColor rgb="FFFF6600"/>
      </patternFill>
    </fill>
    <fill>
      <patternFill patternType="solid">
        <fgColor rgb="FF579D1C"/>
        <bgColor rgb="FF808000"/>
      </patternFill>
    </fill>
    <fill>
      <patternFill patternType="solid">
        <fgColor rgb="FF808080"/>
        <bgColor rgb="FF969696"/>
      </patternFill>
    </fill>
    <fill>
      <patternFill patternType="solid">
        <fgColor theme="4" tint="0.79998168889431442"/>
        <bgColor indexed="64"/>
      </patternFill>
    </fill>
    <fill>
      <patternFill patternType="solid">
        <fgColor theme="4" tint="-0.249977111117893"/>
        <bgColor rgb="FF969696"/>
      </patternFill>
    </fill>
    <fill>
      <patternFill patternType="solid">
        <fgColor theme="4" tint="0.79998168889431442"/>
        <bgColor rgb="FFEEEEEE"/>
      </patternFill>
    </fill>
    <fill>
      <patternFill patternType="solid">
        <fgColor theme="0"/>
        <bgColor indexed="64"/>
      </patternFill>
    </fill>
    <fill>
      <patternFill patternType="solid">
        <fgColor theme="4" tint="-0.249977111117893"/>
        <bgColor indexed="64"/>
      </patternFill>
    </fill>
    <fill>
      <patternFill patternType="solid">
        <fgColor theme="4" tint="-0.249977111117893"/>
        <bgColor rgb="FFEEEEEE"/>
      </patternFill>
    </fill>
    <fill>
      <patternFill patternType="solid">
        <fgColor theme="8" tint="-0.499984740745262"/>
        <bgColor indexed="64"/>
      </patternFill>
    </fill>
    <fill>
      <patternFill patternType="solid">
        <fgColor theme="8" tint="-0.249977111117893"/>
        <bgColor indexed="64"/>
      </patternFill>
    </fill>
    <fill>
      <patternFill patternType="solid">
        <fgColor rgb="FFFFC000"/>
        <bgColor indexed="64"/>
      </patternFill>
    </fill>
    <fill>
      <patternFill patternType="solid">
        <fgColor theme="0" tint="-0.34998626667073579"/>
        <bgColor indexed="64"/>
      </patternFill>
    </fill>
    <fill>
      <patternFill patternType="solid">
        <fgColor theme="2"/>
        <bgColor indexed="64"/>
      </patternFill>
    </fill>
    <fill>
      <patternFill patternType="solid">
        <fgColor rgb="FFFF0000"/>
        <bgColor rgb="FFEEEEEE"/>
      </patternFill>
    </fill>
    <fill>
      <patternFill patternType="solid">
        <fgColor rgb="FF9999FF"/>
        <bgColor indexed="64"/>
      </patternFill>
    </fill>
    <fill>
      <patternFill patternType="solid">
        <fgColor rgb="FFCCCCFF"/>
        <bgColor indexed="64"/>
      </patternFill>
    </fill>
    <fill>
      <patternFill patternType="solid">
        <fgColor theme="7" tint="0.59999389629810485"/>
        <bgColor indexed="64"/>
      </patternFill>
    </fill>
    <fill>
      <patternFill patternType="solid">
        <fgColor rgb="FFFF9999"/>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FF99"/>
        <bgColor indexed="64"/>
      </patternFill>
    </fill>
  </fills>
  <borders count="3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ck">
        <color auto="1"/>
      </left>
      <right style="thick">
        <color auto="1"/>
      </right>
      <top style="thick">
        <color auto="1"/>
      </top>
      <bottom style="thick">
        <color auto="1"/>
      </bottom>
      <diagonal/>
    </border>
    <border>
      <left style="thick">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top style="thick">
        <color auto="1"/>
      </top>
      <bottom style="thick">
        <color auto="1"/>
      </bottom>
      <diagonal/>
    </border>
    <border>
      <left style="mediumDashed">
        <color auto="1"/>
      </left>
      <right style="mediumDashed">
        <color auto="1"/>
      </right>
      <top/>
      <bottom style="thick">
        <color auto="1"/>
      </bottom>
      <diagonal/>
    </border>
    <border>
      <left style="mediumDashed">
        <color auto="1"/>
      </left>
      <right style="mediumDashed">
        <color auto="1"/>
      </right>
      <top style="thick">
        <color auto="1"/>
      </top>
      <bottom style="thick">
        <color auto="1"/>
      </bottom>
      <diagonal/>
    </border>
    <border>
      <left style="mediumDashed">
        <color auto="1"/>
      </left>
      <right style="mediumDashed">
        <color auto="1"/>
      </right>
      <top style="thick">
        <color auto="1"/>
      </top>
      <bottom style="mediumDashed">
        <color auto="1"/>
      </bottom>
      <diagonal/>
    </border>
    <border>
      <left style="mediumDashed">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style="thick">
        <color auto="1"/>
      </right>
      <top/>
      <bottom style="hair">
        <color auto="1"/>
      </bottom>
      <diagonal/>
    </border>
    <border>
      <left style="thick">
        <color auto="1"/>
      </left>
      <right style="thick">
        <color auto="1"/>
      </right>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Dashed">
        <color auto="1"/>
      </right>
      <top style="mediumDashed">
        <color auto="1"/>
      </top>
      <bottom/>
      <diagonal/>
    </border>
    <border>
      <left style="thick">
        <color auto="1"/>
      </left>
      <right style="thick">
        <color auto="1"/>
      </right>
      <top/>
      <bottom/>
      <diagonal/>
    </border>
    <border>
      <left style="thick">
        <color auto="1"/>
      </left>
      <right/>
      <top/>
      <bottom style="thick">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8" fillId="0" borderId="0"/>
  </cellStyleXfs>
  <cellXfs count="255">
    <xf numFmtId="0" fontId="0" fillId="0" borderId="0" xfId="0"/>
    <xf numFmtId="0" fontId="1" fillId="0" borderId="0" xfId="1"/>
    <xf numFmtId="0" fontId="1" fillId="0" borderId="0" xfId="1" applyFont="1" applyBorder="1"/>
    <xf numFmtId="0" fontId="2" fillId="0" borderId="0" xfId="1" applyFont="1"/>
    <xf numFmtId="0" fontId="6" fillId="0" borderId="0" xfId="1" applyFont="1"/>
    <xf numFmtId="0" fontId="1" fillId="12" borderId="0" xfId="1" applyFill="1"/>
    <xf numFmtId="0" fontId="1" fillId="13" borderId="0" xfId="1" applyFill="1"/>
    <xf numFmtId="0" fontId="1" fillId="0" borderId="0" xfId="1" applyFont="1" applyAlignment="1">
      <alignment vertical="center"/>
    </xf>
    <xf numFmtId="0" fontId="1" fillId="14" borderId="0" xfId="1" applyFill="1"/>
    <xf numFmtId="0" fontId="6" fillId="0" borderId="0" xfId="1" applyFont="1" applyAlignment="1">
      <alignment horizontal="center"/>
    </xf>
    <xf numFmtId="0" fontId="1" fillId="0" borderId="0" xfId="1" applyFont="1" applyAlignment="1">
      <alignment horizontal="center"/>
    </xf>
    <xf numFmtId="0" fontId="6" fillId="0" borderId="2" xfId="1" applyFont="1" applyBorder="1"/>
    <xf numFmtId="0" fontId="1" fillId="0" borderId="3" xfId="1" applyBorder="1"/>
    <xf numFmtId="0" fontId="1" fillId="0" borderId="4" xfId="1" applyBorder="1"/>
    <xf numFmtId="0" fontId="1" fillId="0" borderId="5" xfId="1" applyBorder="1"/>
    <xf numFmtId="0" fontId="1" fillId="0" borderId="6" xfId="1" applyBorder="1"/>
    <xf numFmtId="0" fontId="1" fillId="13" borderId="5" xfId="1" applyFill="1" applyBorder="1"/>
    <xf numFmtId="0" fontId="1" fillId="12" borderId="5" xfId="1" applyFill="1" applyBorder="1"/>
    <xf numFmtId="0" fontId="1" fillId="14" borderId="7" xfId="1" applyFill="1" applyBorder="1"/>
    <xf numFmtId="0" fontId="1" fillId="0" borderId="8" xfId="1" applyFont="1" applyBorder="1" applyAlignment="1">
      <alignment vertical="center"/>
    </xf>
    <xf numFmtId="0" fontId="1" fillId="0" borderId="9" xfId="1" applyBorder="1"/>
    <xf numFmtId="0" fontId="9" fillId="0" borderId="0" xfId="1" applyFont="1" applyAlignment="1">
      <alignment horizontal="center" vertical="center" wrapText="1"/>
    </xf>
    <xf numFmtId="0" fontId="9" fillId="0" borderId="0" xfId="1" applyFont="1" applyAlignment="1">
      <alignment horizontal="left"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15" fillId="0" borderId="1" xfId="1" applyFont="1" applyBorder="1" applyAlignment="1">
      <alignment horizontal="left" vertical="center" wrapText="1"/>
    </xf>
    <xf numFmtId="0" fontId="9" fillId="0" borderId="0" xfId="1" applyFont="1"/>
    <xf numFmtId="0" fontId="9" fillId="0" borderId="1" xfId="1" quotePrefix="1" applyFont="1" applyBorder="1" applyAlignment="1">
      <alignment horizontal="left" vertical="center" wrapText="1"/>
    </xf>
    <xf numFmtId="0" fontId="14" fillId="0" borderId="0" xfId="0" applyFont="1"/>
    <xf numFmtId="0" fontId="9" fillId="0" borderId="1" xfId="1" applyFont="1" applyFill="1" applyBorder="1" applyAlignment="1">
      <alignment horizontal="center" vertical="center" wrapText="1"/>
    </xf>
    <xf numFmtId="0" fontId="15" fillId="0" borderId="1" xfId="1" applyFont="1" applyFill="1" applyBorder="1" applyAlignment="1">
      <alignment horizontal="left" vertical="center" wrapText="1"/>
    </xf>
    <xf numFmtId="0" fontId="9" fillId="0" borderId="1" xfId="1" applyFont="1" applyFill="1" applyBorder="1" applyAlignment="1">
      <alignment horizontal="left" vertical="center" wrapText="1"/>
    </xf>
    <xf numFmtId="0" fontId="9" fillId="0" borderId="0" xfId="1" applyFont="1" applyFill="1" applyAlignment="1">
      <alignment horizontal="center" vertical="center" wrapText="1"/>
    </xf>
    <xf numFmtId="0" fontId="9" fillId="0" borderId="0" xfId="1" applyFont="1" applyFill="1"/>
    <xf numFmtId="0" fontId="9" fillId="19" borderId="1" xfId="1" applyFont="1" applyFill="1" applyBorder="1" applyAlignment="1">
      <alignment horizontal="center" vertical="center" wrapText="1"/>
    </xf>
    <xf numFmtId="0" fontId="9" fillId="19" borderId="1" xfId="1" applyFont="1" applyFill="1" applyBorder="1" applyAlignment="1">
      <alignment horizontal="left" vertical="center" wrapText="1"/>
    </xf>
    <xf numFmtId="0" fontId="9" fillId="19" borderId="1" xfId="1" quotePrefix="1" applyFont="1" applyFill="1" applyBorder="1" applyAlignment="1">
      <alignment horizontal="left" vertical="center" wrapText="1"/>
    </xf>
    <xf numFmtId="0" fontId="15" fillId="19" borderId="1" xfId="1" applyFont="1" applyFill="1" applyBorder="1" applyAlignment="1">
      <alignment horizontal="left" vertical="center" wrapText="1"/>
    </xf>
    <xf numFmtId="0" fontId="12" fillId="3" borderId="5" xfId="1" applyFont="1" applyFill="1" applyBorder="1" applyAlignment="1">
      <alignment horizontal="center" vertical="center" wrapText="1"/>
    </xf>
    <xf numFmtId="0" fontId="12" fillId="3" borderId="5" xfId="1" applyFont="1" applyFill="1" applyBorder="1" applyAlignment="1">
      <alignment vertical="center" wrapText="1"/>
    </xf>
    <xf numFmtId="0" fontId="13" fillId="18" borderId="0" xfId="1" applyFont="1" applyFill="1" applyBorder="1" applyAlignment="1">
      <alignment horizontal="center" vertical="center" wrapText="1"/>
    </xf>
    <xf numFmtId="0" fontId="9" fillId="0" borderId="10"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0" xfId="1" applyFont="1" applyAlignment="1">
      <alignment horizontal="center" vertical="center" wrapText="1"/>
    </xf>
    <xf numFmtId="0" fontId="15" fillId="0" borderId="11" xfId="1" applyFont="1" applyBorder="1" applyAlignment="1">
      <alignment horizontal="left" vertical="center" wrapText="1"/>
    </xf>
    <xf numFmtId="0" fontId="15" fillId="0" borderId="11" xfId="1" applyFont="1" applyFill="1" applyBorder="1" applyAlignment="1">
      <alignment horizontal="left" vertical="center" wrapText="1"/>
    </xf>
    <xf numFmtId="0" fontId="15" fillId="19" borderId="11" xfId="1" applyFont="1" applyFill="1" applyBorder="1" applyAlignment="1">
      <alignment horizontal="left" vertical="center" wrapText="1"/>
    </xf>
    <xf numFmtId="0" fontId="18" fillId="0" borderId="11" xfId="1" applyFont="1" applyFill="1" applyBorder="1" applyAlignment="1">
      <alignment horizontal="left" vertical="center" wrapText="1"/>
    </xf>
    <xf numFmtId="0" fontId="9" fillId="0" borderId="11" xfId="1" applyFont="1" applyBorder="1" applyAlignment="1">
      <alignment horizontal="left" vertical="center" wrapText="1"/>
    </xf>
    <xf numFmtId="0" fontId="9" fillId="0" borderId="1" xfId="1" applyFont="1" applyFill="1" applyBorder="1" applyAlignment="1">
      <alignment horizontal="left" vertical="center"/>
    </xf>
    <xf numFmtId="0" fontId="12" fillId="0" borderId="13" xfId="1" applyFont="1" applyBorder="1" applyAlignment="1">
      <alignment horizontal="center" vertical="center" wrapText="1"/>
    </xf>
    <xf numFmtId="0" fontId="19" fillId="15" borderId="14" xfId="1" applyFont="1" applyFill="1" applyBorder="1" applyAlignment="1">
      <alignment horizontal="center" vertical="center" wrapText="1"/>
    </xf>
    <xf numFmtId="0" fontId="20" fillId="0" borderId="15" xfId="1" applyFont="1" applyBorder="1" applyAlignment="1">
      <alignment horizontal="center" vertical="center" wrapText="1"/>
    </xf>
    <xf numFmtId="0" fontId="20" fillId="0" borderId="16" xfId="1" applyFont="1" applyBorder="1" applyAlignment="1">
      <alignment horizontal="center" vertical="center" wrapText="1"/>
    </xf>
    <xf numFmtId="0" fontId="21" fillId="0" borderId="0" xfId="1" applyFont="1" applyAlignment="1">
      <alignment horizontal="center" vertical="center" wrapText="1"/>
    </xf>
    <xf numFmtId="0" fontId="12"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7" xfId="1"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4" borderId="12" xfId="1"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17" fillId="2" borderId="0" xfId="0" applyFont="1" applyFill="1" applyAlignment="1">
      <alignment horizontal="center" vertical="center" wrapText="1"/>
    </xf>
    <xf numFmtId="0" fontId="14" fillId="0" borderId="0" xfId="0" applyFont="1" applyAlignment="1">
      <alignment wrapText="1"/>
    </xf>
    <xf numFmtId="0" fontId="12" fillId="18" borderId="9" xfId="1" applyFont="1" applyFill="1" applyBorder="1" applyAlignment="1">
      <alignment horizontal="center" vertical="center" wrapText="1"/>
    </xf>
    <xf numFmtId="0" fontId="12" fillId="18" borderId="18" xfId="1" applyFont="1" applyFill="1" applyBorder="1" applyAlignment="1">
      <alignment horizontal="center" vertical="center" wrapText="1"/>
    </xf>
    <xf numFmtId="0" fontId="12" fillId="16" borderId="18" xfId="1" applyFont="1" applyFill="1" applyBorder="1" applyAlignment="1">
      <alignment horizontal="center" vertical="center" wrapText="1"/>
    </xf>
    <xf numFmtId="0" fontId="12" fillId="18" borderId="19" xfId="1" applyFont="1" applyFill="1" applyBorder="1" applyAlignment="1">
      <alignment horizontal="center" vertical="center" wrapText="1"/>
    </xf>
    <xf numFmtId="0" fontId="12" fillId="18" borderId="20" xfId="1" applyFont="1" applyFill="1" applyBorder="1" applyAlignment="1">
      <alignment horizontal="center" vertical="center" wrapText="1"/>
    </xf>
    <xf numFmtId="0" fontId="11" fillId="15" borderId="20" xfId="1" applyFont="1" applyFill="1" applyBorder="1" applyAlignment="1">
      <alignment horizontal="center" vertical="center" wrapText="1"/>
    </xf>
    <xf numFmtId="0" fontId="19" fillId="15" borderId="23" xfId="1" applyFont="1" applyFill="1" applyBorder="1" applyAlignment="1">
      <alignment vertical="center" wrapText="1"/>
    </xf>
    <xf numFmtId="0" fontId="13" fillId="18" borderId="18" xfId="1" applyFont="1" applyFill="1" applyBorder="1" applyAlignment="1">
      <alignment horizontal="left" vertical="center" wrapText="1"/>
    </xf>
    <xf numFmtId="0" fontId="13" fillId="18" borderId="18" xfId="1" applyFont="1" applyFill="1" applyBorder="1" applyAlignment="1">
      <alignment horizontal="center" vertical="center" wrapText="1"/>
    </xf>
    <xf numFmtId="0" fontId="12" fillId="18" borderId="24" xfId="1" applyFont="1" applyFill="1" applyBorder="1" applyAlignment="1">
      <alignment horizontal="center" vertical="center" wrapText="1"/>
    </xf>
    <xf numFmtId="0" fontId="11" fillId="15" borderId="25" xfId="1" applyFont="1" applyFill="1" applyBorder="1" applyAlignment="1">
      <alignment horizontal="center" vertical="center" wrapText="1"/>
    </xf>
    <xf numFmtId="0" fontId="14" fillId="0" borderId="0" xfId="0" quotePrefix="1" applyFont="1"/>
    <xf numFmtId="0" fontId="24" fillId="0" borderId="1" xfId="0" applyFont="1" applyBorder="1" applyAlignment="1">
      <alignment horizontal="left" vertical="center" wrapText="1"/>
    </xf>
    <xf numFmtId="0" fontId="0" fillId="0" borderId="1" xfId="0" applyBorder="1" applyAlignment="1">
      <alignment vertical="center"/>
    </xf>
    <xf numFmtId="0" fontId="0" fillId="0" borderId="0" xfId="0" applyAlignment="1">
      <alignment vertical="center"/>
    </xf>
    <xf numFmtId="0" fontId="24" fillId="0" borderId="1" xfId="0" applyFont="1" applyBorder="1" applyAlignment="1">
      <alignment vertical="center"/>
    </xf>
    <xf numFmtId="0" fontId="22" fillId="20" borderId="1" xfId="0" applyFont="1" applyFill="1" applyBorder="1" applyAlignment="1">
      <alignment horizontal="center" vertical="center"/>
    </xf>
    <xf numFmtId="0" fontId="12" fillId="0" borderId="17" xfId="1" quotePrefix="1" applyFont="1" applyBorder="1" applyAlignment="1">
      <alignment horizontal="center" vertical="center" wrapText="1"/>
    </xf>
    <xf numFmtId="0" fontId="9" fillId="0" borderId="1" xfId="1" quotePrefix="1" applyFont="1" applyBorder="1" applyAlignment="1">
      <alignment horizontal="center" vertical="center" wrapText="1"/>
    </xf>
    <xf numFmtId="0" fontId="25" fillId="20" borderId="30" xfId="0" applyFont="1" applyFill="1" applyBorder="1" applyAlignment="1">
      <alignment horizontal="center" vertical="center" wrapText="1"/>
    </xf>
    <xf numFmtId="0" fontId="25" fillId="20" borderId="26" xfId="0" applyFont="1" applyFill="1" applyBorder="1" applyAlignment="1">
      <alignment horizontal="center" vertical="center" wrapText="1"/>
    </xf>
    <xf numFmtId="0" fontId="26" fillId="22" borderId="30" xfId="0" applyFont="1" applyFill="1" applyBorder="1" applyAlignment="1">
      <alignment horizontal="center" vertical="center" wrapText="1"/>
    </xf>
    <xf numFmtId="0" fontId="26" fillId="22" borderId="33" xfId="0" applyFont="1" applyFill="1" applyBorder="1" applyAlignment="1">
      <alignment horizontal="center" vertical="center" wrapText="1"/>
    </xf>
    <xf numFmtId="0" fontId="26" fillId="22" borderId="31" xfId="0" applyFont="1" applyFill="1" applyBorder="1" applyAlignment="1">
      <alignment horizontal="center" vertical="center" wrapText="1"/>
    </xf>
    <xf numFmtId="0" fontId="26" fillId="23" borderId="30" xfId="0" applyFont="1" applyFill="1" applyBorder="1" applyAlignment="1">
      <alignment horizontal="center" vertical="center" wrapText="1"/>
    </xf>
    <xf numFmtId="0" fontId="26" fillId="23" borderId="33" xfId="0" applyFont="1" applyFill="1" applyBorder="1" applyAlignment="1">
      <alignment horizontal="center" vertical="center" wrapText="1"/>
    </xf>
    <xf numFmtId="0" fontId="26" fillId="23" borderId="31" xfId="0" applyFont="1" applyFill="1" applyBorder="1" applyAlignment="1">
      <alignment horizontal="center" vertical="center" wrapText="1"/>
    </xf>
    <xf numFmtId="0" fontId="27" fillId="20" borderId="34" xfId="0" applyFont="1" applyFill="1" applyBorder="1" applyAlignment="1">
      <alignment vertical="center" wrapText="1"/>
    </xf>
    <xf numFmtId="0" fontId="30" fillId="0" borderId="34" xfId="0" applyFont="1" applyFill="1" applyBorder="1" applyAlignment="1">
      <alignment horizontal="center" vertical="center" wrapText="1"/>
    </xf>
    <xf numFmtId="0" fontId="31" fillId="0" borderId="34" xfId="0" applyFont="1" applyFill="1" applyBorder="1" applyAlignment="1">
      <alignment horizontal="center" vertical="center" wrapText="1"/>
    </xf>
    <xf numFmtId="0" fontId="32" fillId="0" borderId="34" xfId="0" applyFont="1" applyFill="1" applyBorder="1" applyAlignment="1">
      <alignment horizontal="left" vertical="center" wrapText="1"/>
    </xf>
    <xf numFmtId="0" fontId="27" fillId="20" borderId="30" xfId="0" applyFont="1" applyFill="1" applyBorder="1" applyAlignment="1">
      <alignment vertical="center" wrapText="1"/>
    </xf>
    <xf numFmtId="0" fontId="33" fillId="23" borderId="31" xfId="0" applyFont="1" applyFill="1" applyBorder="1" applyAlignment="1">
      <alignment horizontal="center" vertical="center" wrapText="1"/>
    </xf>
    <xf numFmtId="0" fontId="30" fillId="0" borderId="34" xfId="0" applyFont="1" applyBorder="1" applyAlignment="1">
      <alignment horizontal="center" vertical="center" wrapText="1"/>
    </xf>
    <xf numFmtId="0" fontId="31" fillId="0" borderId="34" xfId="0" applyFont="1" applyBorder="1" applyAlignment="1">
      <alignment horizontal="center" vertical="center" wrapText="1"/>
    </xf>
    <xf numFmtId="0" fontId="32" fillId="0" borderId="34" xfId="0" applyFont="1" applyBorder="1" applyAlignment="1">
      <alignment vertical="center" wrapText="1"/>
    </xf>
    <xf numFmtId="0" fontId="32" fillId="0" borderId="34" xfId="0" applyFont="1" applyFill="1" applyBorder="1" applyAlignment="1">
      <alignment vertical="center" wrapText="1"/>
    </xf>
    <xf numFmtId="0" fontId="32" fillId="0" borderId="34" xfId="0" applyFont="1" applyBorder="1" applyAlignment="1">
      <alignment horizontal="left" vertical="center" wrapText="1"/>
    </xf>
    <xf numFmtId="0" fontId="30" fillId="22" borderId="33" xfId="0" applyFont="1" applyFill="1" applyBorder="1" applyAlignment="1">
      <alignment horizontal="center" vertical="center" wrapText="1"/>
    </xf>
    <xf numFmtId="0" fontId="31" fillId="22" borderId="33" xfId="0" applyFont="1" applyFill="1" applyBorder="1" applyAlignment="1">
      <alignment horizontal="center" vertical="center" wrapText="1"/>
    </xf>
    <xf numFmtId="0" fontId="32" fillId="22" borderId="31" xfId="0" applyFont="1" applyFill="1" applyBorder="1" applyAlignment="1">
      <alignment horizontal="left" vertical="center" wrapText="1"/>
    </xf>
    <xf numFmtId="0" fontId="33" fillId="22" borderId="31" xfId="0" applyFont="1" applyFill="1" applyBorder="1" applyAlignment="1">
      <alignment horizontal="center" vertical="center" wrapText="1"/>
    </xf>
    <xf numFmtId="0" fontId="12" fillId="0" borderId="17" xfId="1" quotePrefix="1" applyFont="1" applyBorder="1" applyAlignment="1">
      <alignment horizontal="left" vertical="center" wrapText="1"/>
    </xf>
    <xf numFmtId="0" fontId="16" fillId="0" borderId="17" xfId="1" quotePrefix="1" applyFont="1" applyBorder="1" applyAlignment="1">
      <alignment horizontal="left" vertical="center" wrapText="1"/>
    </xf>
    <xf numFmtId="0" fontId="34" fillId="0" borderId="17" xfId="1" quotePrefix="1" applyFont="1" applyBorder="1" applyAlignment="1">
      <alignment horizontal="center" vertical="center" wrapText="1"/>
    </xf>
    <xf numFmtId="0" fontId="9" fillId="0" borderId="17" xfId="1" quotePrefix="1" applyFont="1" applyBorder="1" applyAlignment="1">
      <alignment horizontal="center" vertical="center" wrapText="1"/>
    </xf>
    <xf numFmtId="0" fontId="9" fillId="0" borderId="0" xfId="1" applyFont="1" applyBorder="1" applyAlignment="1">
      <alignment horizontal="center" vertical="center" wrapText="1"/>
    </xf>
    <xf numFmtId="0" fontId="9" fillId="0" borderId="0" xfId="1" applyFont="1" applyBorder="1" applyAlignment="1">
      <alignment horizontal="left" vertical="center" wrapText="1"/>
    </xf>
    <xf numFmtId="0" fontId="9" fillId="4" borderId="0" xfId="1" applyFont="1" applyFill="1" applyBorder="1" applyAlignment="1">
      <alignment horizontal="center" vertical="center" wrapText="1"/>
    </xf>
    <xf numFmtId="0" fontId="12" fillId="0" borderId="0" xfId="1" applyFont="1" applyBorder="1" applyAlignment="1">
      <alignment horizontal="center" vertical="center" wrapText="1"/>
    </xf>
    <xf numFmtId="0" fontId="15" fillId="0" borderId="0" xfId="1" applyFont="1" applyFill="1" applyBorder="1" applyAlignment="1">
      <alignment horizontal="left" vertical="center" wrapText="1"/>
    </xf>
    <xf numFmtId="0" fontId="15" fillId="0" borderId="0" xfId="1" applyFont="1" applyBorder="1" applyAlignment="1">
      <alignment horizontal="left" vertical="center" wrapText="1"/>
    </xf>
    <xf numFmtId="0" fontId="20" fillId="0" borderId="0" xfId="1" applyFont="1" applyBorder="1" applyAlignment="1">
      <alignment horizontal="center" vertical="center" wrapText="1"/>
    </xf>
    <xf numFmtId="0" fontId="9" fillId="0" borderId="1" xfId="1" quotePrefix="1" applyFont="1" applyFill="1" applyBorder="1" applyAlignment="1">
      <alignment horizontal="left" vertical="center" wrapText="1"/>
    </xf>
    <xf numFmtId="0" fontId="9" fillId="0" borderId="17" xfId="1" applyFont="1" applyBorder="1" applyAlignment="1">
      <alignment horizontal="left" vertical="center" wrapText="1"/>
    </xf>
    <xf numFmtId="14" fontId="9" fillId="0" borderId="1" xfId="1" applyNumberFormat="1" applyFont="1" applyBorder="1" applyAlignment="1">
      <alignment horizontal="center" vertical="center" wrapText="1"/>
    </xf>
    <xf numFmtId="0" fontId="9" fillId="0" borderId="17" xfId="1" applyFont="1" applyFill="1" applyBorder="1" applyAlignment="1">
      <alignment horizontal="left" vertical="center" wrapText="1"/>
    </xf>
    <xf numFmtId="0" fontId="9" fillId="0" borderId="17" xfId="1" quotePrefix="1" applyFont="1" applyBorder="1" applyAlignment="1">
      <alignment horizontal="left" vertical="center" wrapText="1"/>
    </xf>
    <xf numFmtId="0" fontId="9" fillId="19" borderId="17" xfId="1" quotePrefix="1" applyFont="1" applyFill="1" applyBorder="1" applyAlignment="1">
      <alignment horizontal="center" vertical="center" wrapText="1"/>
    </xf>
    <xf numFmtId="0" fontId="9" fillId="0" borderId="17" xfId="1" quotePrefix="1" applyFont="1" applyFill="1" applyBorder="1" applyAlignment="1">
      <alignment horizontal="center" vertical="center" wrapText="1"/>
    </xf>
    <xf numFmtId="49" fontId="39" fillId="27" borderId="34" xfId="1" applyNumberFormat="1" applyFont="1" applyFill="1" applyBorder="1" applyAlignment="1">
      <alignment horizontal="center" vertical="center" wrapText="1"/>
    </xf>
    <xf numFmtId="49" fontId="40" fillId="27" borderId="34" xfId="1" applyNumberFormat="1" applyFont="1" applyFill="1" applyBorder="1" applyAlignment="1">
      <alignment horizontal="center" vertical="center" wrapText="1"/>
    </xf>
    <xf numFmtId="49" fontId="0" fillId="19" borderId="0" xfId="0" applyNumberFormat="1" applyFill="1"/>
    <xf numFmtId="49" fontId="9" fillId="28" borderId="34" xfId="1" applyNumberFormat="1" applyFont="1" applyFill="1" applyBorder="1" applyAlignment="1">
      <alignment horizontal="center" vertical="center" wrapText="1"/>
    </xf>
    <xf numFmtId="49" fontId="12" fillId="28" borderId="34" xfId="1" applyNumberFormat="1" applyFont="1" applyFill="1" applyBorder="1" applyAlignment="1">
      <alignment horizontal="center" vertical="center" wrapText="1"/>
    </xf>
    <xf numFmtId="49" fontId="41" fillId="28" borderId="34" xfId="1" applyNumberFormat="1" applyFont="1" applyFill="1" applyBorder="1" applyAlignment="1">
      <alignment horizontal="center" vertical="center" wrapText="1"/>
    </xf>
    <xf numFmtId="49" fontId="9" fillId="29" borderId="34" xfId="1" applyNumberFormat="1" applyFont="1" applyFill="1" applyBorder="1" applyAlignment="1">
      <alignment horizontal="left" vertical="center" wrapText="1"/>
    </xf>
    <xf numFmtId="49" fontId="42" fillId="29" borderId="34" xfId="1" applyNumberFormat="1" applyFont="1" applyFill="1" applyBorder="1" applyAlignment="1">
      <alignment horizontal="left" vertical="center" wrapText="1"/>
    </xf>
    <xf numFmtId="49" fontId="0" fillId="28" borderId="34" xfId="0" applyNumberFormat="1" applyFill="1" applyBorder="1"/>
    <xf numFmtId="49" fontId="9" fillId="28" borderId="34" xfId="1" applyNumberFormat="1" applyFont="1" applyFill="1" applyBorder="1" applyAlignment="1">
      <alignment horizontal="left" vertical="center" wrapText="1"/>
    </xf>
    <xf numFmtId="49" fontId="42" fillId="28" borderId="34" xfId="1" applyNumberFormat="1" applyFont="1" applyFill="1" applyBorder="1" applyAlignment="1">
      <alignment horizontal="left" vertical="center" wrapText="1"/>
    </xf>
    <xf numFmtId="49" fontId="37" fillId="28" borderId="34" xfId="0" applyNumberFormat="1" applyFont="1" applyFill="1" applyBorder="1"/>
    <xf numFmtId="49" fontId="42" fillId="28" borderId="34" xfId="1" applyNumberFormat="1" applyFont="1" applyFill="1" applyBorder="1" applyAlignment="1">
      <alignment horizontal="center" vertical="center" wrapText="1"/>
    </xf>
    <xf numFmtId="49" fontId="9" fillId="24" borderId="34" xfId="1" applyNumberFormat="1" applyFont="1" applyFill="1" applyBorder="1" applyAlignment="1">
      <alignment horizontal="left" vertical="center" wrapText="1"/>
    </xf>
    <xf numFmtId="49" fontId="42" fillId="24" borderId="34" xfId="1" applyNumberFormat="1" applyFont="1" applyFill="1" applyBorder="1" applyAlignment="1">
      <alignment horizontal="left" vertical="center" wrapText="1"/>
    </xf>
    <xf numFmtId="49" fontId="9" fillId="30" borderId="34" xfId="1" applyNumberFormat="1" applyFont="1" applyFill="1" applyBorder="1" applyAlignment="1">
      <alignment horizontal="left" vertical="center" wrapText="1"/>
    </xf>
    <xf numFmtId="49" fontId="42" fillId="30" borderId="34" xfId="1" applyNumberFormat="1" applyFont="1" applyFill="1" applyBorder="1" applyAlignment="1">
      <alignment horizontal="left" vertical="center" wrapText="1"/>
    </xf>
    <xf numFmtId="49" fontId="42" fillId="30" borderId="34" xfId="1" quotePrefix="1" applyNumberFormat="1" applyFont="1" applyFill="1" applyBorder="1" applyAlignment="1">
      <alignment horizontal="left" vertical="center" wrapText="1"/>
    </xf>
    <xf numFmtId="49" fontId="0" fillId="24" borderId="34" xfId="0" applyNumberFormat="1" applyFill="1" applyBorder="1"/>
    <xf numFmtId="49" fontId="37" fillId="24" borderId="34" xfId="0" applyNumberFormat="1" applyFont="1" applyFill="1" applyBorder="1"/>
    <xf numFmtId="49" fontId="0" fillId="31" borderId="34" xfId="0" applyNumberFormat="1" applyFill="1" applyBorder="1"/>
    <xf numFmtId="49" fontId="37" fillId="31" borderId="34" xfId="0" applyNumberFormat="1" applyFont="1" applyFill="1" applyBorder="1"/>
    <xf numFmtId="49" fontId="9" fillId="32" borderId="34" xfId="1" applyNumberFormat="1" applyFont="1" applyFill="1" applyBorder="1" applyAlignment="1">
      <alignment horizontal="left" vertical="center" wrapText="1"/>
    </xf>
    <xf numFmtId="49" fontId="42" fillId="32" borderId="34" xfId="1" applyNumberFormat="1" applyFont="1" applyFill="1" applyBorder="1" applyAlignment="1">
      <alignment horizontal="left" vertical="center" wrapText="1"/>
    </xf>
    <xf numFmtId="49" fontId="9" fillId="31" borderId="34" xfId="1" applyNumberFormat="1" applyFont="1" applyFill="1" applyBorder="1" applyAlignment="1">
      <alignment horizontal="left" vertical="center" wrapText="1"/>
    </xf>
    <xf numFmtId="49" fontId="42" fillId="31" borderId="34" xfId="1" applyNumberFormat="1" applyFont="1" applyFill="1" applyBorder="1" applyAlignment="1">
      <alignment horizontal="left" vertical="center" wrapText="1"/>
    </xf>
    <xf numFmtId="49" fontId="9" fillId="33" borderId="34" xfId="1" applyNumberFormat="1" applyFont="1" applyFill="1" applyBorder="1" applyAlignment="1">
      <alignment horizontal="left" vertical="center" wrapText="1"/>
    </xf>
    <xf numFmtId="49" fontId="42" fillId="33" borderId="34" xfId="1" applyNumberFormat="1" applyFont="1" applyFill="1" applyBorder="1" applyAlignment="1">
      <alignment horizontal="left" vertical="center" wrapText="1"/>
    </xf>
    <xf numFmtId="49" fontId="9" fillId="34" borderId="34" xfId="1" applyNumberFormat="1" applyFont="1" applyFill="1" applyBorder="1" applyAlignment="1">
      <alignment horizontal="left" vertical="center" wrapText="1"/>
    </xf>
    <xf numFmtId="49" fontId="42" fillId="34" borderId="34" xfId="1" applyNumberFormat="1" applyFont="1" applyFill="1" applyBorder="1" applyAlignment="1">
      <alignment horizontal="left" vertical="center" wrapText="1"/>
    </xf>
    <xf numFmtId="49" fontId="0" fillId="25" borderId="34" xfId="0" applyNumberFormat="1" applyFill="1" applyBorder="1"/>
    <xf numFmtId="49" fontId="37" fillId="25" borderId="34" xfId="0" applyNumberFormat="1" applyFont="1" applyFill="1" applyBorder="1"/>
    <xf numFmtId="49" fontId="9" fillId="26" borderId="34" xfId="1" applyNumberFormat="1" applyFont="1" applyFill="1" applyBorder="1" applyAlignment="1">
      <alignment horizontal="left" vertical="center" wrapText="1"/>
    </xf>
    <xf numFmtId="49" fontId="42" fillId="26" borderId="34" xfId="1" applyNumberFormat="1" applyFont="1" applyFill="1" applyBorder="1" applyAlignment="1">
      <alignment horizontal="left" vertical="center" wrapText="1"/>
    </xf>
    <xf numFmtId="49" fontId="9" fillId="25" borderId="34" xfId="1" applyNumberFormat="1" applyFont="1" applyFill="1" applyBorder="1" applyAlignment="1">
      <alignment horizontal="left" vertical="center" wrapText="1"/>
    </xf>
    <xf numFmtId="49" fontId="42" fillId="25" borderId="34" xfId="1" applyNumberFormat="1" applyFont="1" applyFill="1" applyBorder="1" applyAlignment="1">
      <alignment horizontal="left" vertical="center" wrapText="1"/>
    </xf>
    <xf numFmtId="49" fontId="9" fillId="35" borderId="34" xfId="1" applyNumberFormat="1" applyFont="1" applyFill="1" applyBorder="1" applyAlignment="1">
      <alignment horizontal="left" vertical="center" wrapText="1"/>
    </xf>
    <xf numFmtId="49" fontId="42" fillId="35" borderId="34" xfId="1" applyNumberFormat="1" applyFont="1" applyFill="1" applyBorder="1" applyAlignment="1">
      <alignment horizontal="left" vertical="center" wrapText="1"/>
    </xf>
    <xf numFmtId="49" fontId="9" fillId="4" borderId="34" xfId="1" applyNumberFormat="1" applyFont="1" applyFill="1" applyBorder="1" applyAlignment="1">
      <alignment horizontal="left" vertical="center" wrapText="1"/>
    </xf>
    <xf numFmtId="49" fontId="42" fillId="4" borderId="34" xfId="1" applyNumberFormat="1" applyFont="1" applyFill="1" applyBorder="1" applyAlignment="1">
      <alignment horizontal="left" vertical="center" wrapText="1"/>
    </xf>
    <xf numFmtId="49" fontId="0" fillId="35" borderId="34" xfId="0" applyNumberFormat="1" applyFill="1" applyBorder="1"/>
    <xf numFmtId="49" fontId="42" fillId="4" borderId="34" xfId="1" applyNumberFormat="1" applyFont="1" applyFill="1" applyBorder="1" applyAlignment="1">
      <alignment horizontal="left" vertical="center"/>
    </xf>
    <xf numFmtId="49" fontId="37" fillId="35" borderId="34" xfId="0" applyNumberFormat="1" applyFont="1" applyFill="1" applyBorder="1"/>
    <xf numFmtId="49" fontId="9" fillId="36" borderId="34" xfId="1" applyNumberFormat="1" applyFont="1" applyFill="1" applyBorder="1" applyAlignment="1">
      <alignment horizontal="center" vertical="center" wrapText="1"/>
    </xf>
    <xf numFmtId="49" fontId="9" fillId="36" borderId="34" xfId="1" applyNumberFormat="1" applyFont="1" applyFill="1" applyBorder="1" applyAlignment="1">
      <alignment horizontal="left" vertical="center" wrapText="1"/>
    </xf>
    <xf numFmtId="49" fontId="42" fillId="36" borderId="34" xfId="1" applyNumberFormat="1" applyFont="1" applyFill="1" applyBorder="1" applyAlignment="1">
      <alignment horizontal="left" vertical="center" wrapText="1"/>
    </xf>
    <xf numFmtId="49" fontId="0" fillId="36" borderId="34" xfId="0" applyNumberFormat="1" applyFill="1" applyBorder="1"/>
    <xf numFmtId="49" fontId="9" fillId="37" borderId="34" xfId="1" applyNumberFormat="1" applyFont="1" applyFill="1" applyBorder="1" applyAlignment="1">
      <alignment horizontal="center" vertical="center" wrapText="1"/>
    </xf>
    <xf numFmtId="49" fontId="9" fillId="37" borderId="34" xfId="1" applyNumberFormat="1" applyFont="1" applyFill="1" applyBorder="1" applyAlignment="1">
      <alignment horizontal="left" vertical="center" wrapText="1"/>
    </xf>
    <xf numFmtId="49" fontId="42" fillId="37" borderId="34" xfId="1" applyNumberFormat="1" applyFont="1" applyFill="1" applyBorder="1" applyAlignment="1">
      <alignment horizontal="left" vertical="center" wrapText="1"/>
    </xf>
    <xf numFmtId="49" fontId="42" fillId="37" borderId="34" xfId="1" applyNumberFormat="1" applyFont="1" applyFill="1" applyBorder="1" applyAlignment="1">
      <alignment horizontal="center" vertical="center" wrapText="1"/>
    </xf>
    <xf numFmtId="49" fontId="42" fillId="36" borderId="34" xfId="1" applyNumberFormat="1" applyFont="1" applyFill="1" applyBorder="1" applyAlignment="1">
      <alignment horizontal="center" vertical="center" wrapText="1"/>
    </xf>
    <xf numFmtId="49" fontId="42" fillId="37" borderId="34" xfId="1" quotePrefix="1" applyNumberFormat="1" applyFont="1" applyFill="1" applyBorder="1" applyAlignment="1">
      <alignment horizontal="left" vertical="center" wrapText="1"/>
    </xf>
    <xf numFmtId="49" fontId="42" fillId="36" borderId="34" xfId="1" quotePrefix="1" applyNumberFormat="1" applyFont="1" applyFill="1" applyBorder="1" applyAlignment="1">
      <alignment horizontal="left" vertical="center" wrapText="1"/>
    </xf>
    <xf numFmtId="49" fontId="37" fillId="36" borderId="34" xfId="0" applyNumberFormat="1" applyFont="1" applyFill="1" applyBorder="1"/>
    <xf numFmtId="49" fontId="9" fillId="38" borderId="34" xfId="1" applyNumberFormat="1" applyFont="1" applyFill="1" applyBorder="1" applyAlignment="1">
      <alignment horizontal="left" vertical="center" wrapText="1"/>
    </xf>
    <xf numFmtId="49" fontId="42" fillId="38" borderId="34" xfId="1" applyNumberFormat="1" applyFont="1" applyFill="1" applyBorder="1" applyAlignment="1">
      <alignment horizontal="left" vertical="center" wrapText="1"/>
    </xf>
    <xf numFmtId="49" fontId="42" fillId="32" borderId="34" xfId="1" applyNumberFormat="1" applyFont="1" applyFill="1" applyBorder="1" applyAlignment="1">
      <alignment horizontal="center" vertical="center" wrapText="1"/>
    </xf>
    <xf numFmtId="49" fontId="9" fillId="39" borderId="34" xfId="1" applyNumberFormat="1" applyFont="1" applyFill="1" applyBorder="1" applyAlignment="1">
      <alignment horizontal="left" vertical="center" wrapText="1"/>
    </xf>
    <xf numFmtId="49" fontId="42" fillId="39" borderId="34" xfId="1" applyNumberFormat="1" applyFont="1" applyFill="1" applyBorder="1" applyAlignment="1">
      <alignment horizontal="left" vertical="center" wrapText="1"/>
    </xf>
    <xf numFmtId="49" fontId="0" fillId="0" borderId="0" xfId="0" applyNumberFormat="1"/>
    <xf numFmtId="49" fontId="37" fillId="0" borderId="0" xfId="0" applyNumberFormat="1" applyFont="1"/>
    <xf numFmtId="0" fontId="12" fillId="18" borderId="18" xfId="1" applyNumberFormat="1" applyFont="1" applyFill="1" applyBorder="1" applyAlignment="1">
      <alignment horizontal="center" vertical="center" wrapText="1"/>
    </xf>
    <xf numFmtId="0" fontId="9" fillId="0" borderId="1" xfId="1" applyNumberFormat="1" applyFont="1" applyBorder="1" applyAlignment="1">
      <alignment horizontal="center" vertical="center" wrapText="1"/>
    </xf>
    <xf numFmtId="0" fontId="39" fillId="27" borderId="34" xfId="1" applyNumberFormat="1" applyFont="1" applyFill="1" applyBorder="1" applyAlignment="1">
      <alignment horizontal="center" vertical="center" wrapText="1"/>
    </xf>
    <xf numFmtId="0" fontId="12" fillId="28" borderId="34" xfId="1" applyNumberFormat="1" applyFont="1" applyFill="1" applyBorder="1" applyAlignment="1">
      <alignment horizontal="center" vertical="center" wrapText="1"/>
    </xf>
    <xf numFmtId="0" fontId="12" fillId="29" borderId="34" xfId="1" applyNumberFormat="1" applyFont="1" applyFill="1" applyBorder="1" applyAlignment="1">
      <alignment horizontal="center" vertical="center" wrapText="1"/>
    </xf>
    <xf numFmtId="0" fontId="0" fillId="28" borderId="34" xfId="0" applyNumberFormat="1" applyFill="1" applyBorder="1"/>
    <xf numFmtId="0" fontId="9" fillId="28" borderId="34" xfId="1" applyNumberFormat="1" applyFont="1" applyFill="1" applyBorder="1" applyAlignment="1">
      <alignment horizontal="center" vertical="center" wrapText="1"/>
    </xf>
    <xf numFmtId="0" fontId="9" fillId="24" borderId="34" xfId="1" applyNumberFormat="1" applyFont="1" applyFill="1" applyBorder="1" applyAlignment="1">
      <alignment horizontal="center" vertical="center" wrapText="1"/>
    </xf>
    <xf numFmtId="0" fontId="12" fillId="30" borderId="34" xfId="1" applyNumberFormat="1" applyFont="1" applyFill="1" applyBorder="1" applyAlignment="1">
      <alignment horizontal="center" vertical="center" wrapText="1"/>
    </xf>
    <xf numFmtId="0" fontId="12" fillId="24" borderId="34" xfId="1" applyNumberFormat="1" applyFont="1" applyFill="1" applyBorder="1" applyAlignment="1">
      <alignment horizontal="center" vertical="center" wrapText="1"/>
    </xf>
    <xf numFmtId="0" fontId="0" fillId="24" borderId="34" xfId="0" applyNumberFormat="1" applyFill="1" applyBorder="1"/>
    <xf numFmtId="0" fontId="0" fillId="31" borderId="34" xfId="0" applyNumberFormat="1" applyFill="1" applyBorder="1"/>
    <xf numFmtId="0" fontId="12" fillId="32" borderId="34" xfId="1" applyNumberFormat="1" applyFont="1" applyFill="1" applyBorder="1" applyAlignment="1">
      <alignment horizontal="center" vertical="center" wrapText="1"/>
    </xf>
    <xf numFmtId="0" fontId="9" fillId="31" borderId="34" xfId="1" applyNumberFormat="1" applyFont="1" applyFill="1" applyBorder="1" applyAlignment="1">
      <alignment horizontal="center" vertical="center" wrapText="1"/>
    </xf>
    <xf numFmtId="0" fontId="9" fillId="33" borderId="34" xfId="1" applyNumberFormat="1" applyFont="1" applyFill="1" applyBorder="1" applyAlignment="1">
      <alignment horizontal="center" vertical="center" wrapText="1"/>
    </xf>
    <xf numFmtId="0" fontId="12" fillId="34" borderId="34" xfId="1" applyNumberFormat="1" applyFont="1" applyFill="1" applyBorder="1" applyAlignment="1">
      <alignment horizontal="center" vertical="center" wrapText="1"/>
    </xf>
    <xf numFmtId="0" fontId="9" fillId="25" borderId="34" xfId="1" applyNumberFormat="1" applyFont="1" applyFill="1" applyBorder="1" applyAlignment="1">
      <alignment horizontal="center" vertical="center" wrapText="1"/>
    </xf>
    <xf numFmtId="0" fontId="12" fillId="26" borderId="34" xfId="1" applyNumberFormat="1" applyFont="1" applyFill="1" applyBorder="1" applyAlignment="1">
      <alignment horizontal="center" vertical="center" wrapText="1"/>
    </xf>
    <xf numFmtId="0" fontId="9" fillId="35" borderId="34" xfId="1" applyNumberFormat="1" applyFont="1" applyFill="1" applyBorder="1" applyAlignment="1">
      <alignment horizontal="center" vertical="center" wrapText="1"/>
    </xf>
    <xf numFmtId="0" fontId="12" fillId="4" borderId="34" xfId="1" applyNumberFormat="1" applyFont="1" applyFill="1" applyBorder="1" applyAlignment="1">
      <alignment horizontal="center" vertical="center" wrapText="1"/>
    </xf>
    <xf numFmtId="0" fontId="0" fillId="35" borderId="34" xfId="0" applyNumberFormat="1" applyFill="1" applyBorder="1"/>
    <xf numFmtId="0" fontId="9" fillId="36" borderId="34" xfId="1" applyNumberFormat="1" applyFont="1" applyFill="1" applyBorder="1" applyAlignment="1">
      <alignment horizontal="center" vertical="center" wrapText="1"/>
    </xf>
    <xf numFmtId="0" fontId="12" fillId="31" borderId="34" xfId="1" applyNumberFormat="1" applyFont="1" applyFill="1" applyBorder="1" applyAlignment="1">
      <alignment horizontal="center" vertical="center" wrapText="1"/>
    </xf>
    <xf numFmtId="0" fontId="0" fillId="36" borderId="34" xfId="0" applyNumberFormat="1" applyFill="1" applyBorder="1"/>
    <xf numFmtId="0" fontId="12" fillId="37" borderId="34" xfId="1" applyNumberFormat="1" applyFont="1" applyFill="1" applyBorder="1" applyAlignment="1">
      <alignment horizontal="center" vertical="center" wrapText="1"/>
    </xf>
    <xf numFmtId="0" fontId="12" fillId="36" borderId="34" xfId="1" applyNumberFormat="1" applyFont="1" applyFill="1" applyBorder="1" applyAlignment="1">
      <alignment horizontal="center" vertical="center" wrapText="1"/>
    </xf>
    <xf numFmtId="0" fontId="9" fillId="36" borderId="34" xfId="1" applyNumberFormat="1" applyFont="1" applyFill="1" applyBorder="1" applyAlignment="1">
      <alignment horizontal="left" vertical="center" wrapText="1"/>
    </xf>
    <xf numFmtId="0" fontId="0" fillId="37" borderId="34" xfId="0" applyNumberFormat="1" applyFill="1" applyBorder="1"/>
    <xf numFmtId="0" fontId="9" fillId="32" borderId="34" xfId="1" applyNumberFormat="1" applyFont="1" applyFill="1" applyBorder="1" applyAlignment="1">
      <alignment horizontal="center" vertical="center" wrapText="1"/>
    </xf>
    <xf numFmtId="0" fontId="12" fillId="38" borderId="34" xfId="1" applyNumberFormat="1" applyFont="1" applyFill="1" applyBorder="1" applyAlignment="1">
      <alignment horizontal="center" vertical="center" wrapText="1"/>
    </xf>
    <xf numFmtId="0" fontId="0" fillId="32" borderId="34" xfId="0" applyNumberFormat="1" applyFill="1" applyBorder="1"/>
    <xf numFmtId="0" fontId="12" fillId="39" borderId="34" xfId="1" applyNumberFormat="1" applyFont="1" applyFill="1" applyBorder="1" applyAlignment="1">
      <alignment horizontal="center" vertical="center" wrapText="1"/>
    </xf>
    <xf numFmtId="0" fontId="9" fillId="0" borderId="0" xfId="1" applyNumberFormat="1" applyFont="1" applyAlignment="1">
      <alignment horizontal="center" vertical="center" wrapText="1"/>
    </xf>
    <xf numFmtId="17" fontId="9" fillId="0" borderId="1" xfId="1" applyNumberFormat="1" applyFont="1" applyBorder="1" applyAlignment="1">
      <alignment horizontal="center" vertical="center" wrapText="1"/>
    </xf>
    <xf numFmtId="0" fontId="9" fillId="0" borderId="18"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NumberFormat="1" applyFont="1" applyFill="1" applyBorder="1" applyAlignment="1">
      <alignment horizontal="center" vertical="center" wrapText="1"/>
    </xf>
    <xf numFmtId="0" fontId="1" fillId="12" borderId="1" xfId="1" applyFont="1" applyFill="1" applyBorder="1" applyAlignment="1">
      <alignment horizontal="center" vertical="center" wrapText="1"/>
    </xf>
    <xf numFmtId="0" fontId="1" fillId="0" borderId="1" xfId="1" applyFont="1" applyBorder="1" applyAlignment="1">
      <alignment horizontal="center" vertical="center" wrapText="1"/>
    </xf>
    <xf numFmtId="0" fontId="4" fillId="14" borderId="1" xfId="1" applyFont="1" applyFill="1" applyBorder="1" applyAlignment="1">
      <alignment horizontal="center" vertical="center" wrapText="1"/>
    </xf>
    <xf numFmtId="0" fontId="5" fillId="5" borderId="1" xfId="1" applyFont="1" applyFill="1" applyBorder="1" applyAlignment="1">
      <alignment horizontal="center" vertical="center"/>
    </xf>
    <xf numFmtId="0" fontId="3" fillId="11" borderId="1" xfId="1" applyFont="1" applyFill="1" applyBorder="1" applyAlignment="1">
      <alignment horizontal="center" vertical="center"/>
    </xf>
    <xf numFmtId="0" fontId="2" fillId="5" borderId="1" xfId="1" applyFont="1" applyFill="1" applyBorder="1" applyAlignment="1">
      <alignment horizontal="center" vertical="center"/>
    </xf>
    <xf numFmtId="0" fontId="1" fillId="13" borderId="1" xfId="1" applyFont="1" applyFill="1" applyBorder="1" applyAlignment="1">
      <alignment horizontal="center" vertical="center" wrapText="1"/>
    </xf>
    <xf numFmtId="0" fontId="1" fillId="10" borderId="1" xfId="1" applyFont="1" applyFill="1" applyBorder="1" applyAlignment="1">
      <alignment horizontal="center" vertical="center"/>
    </xf>
    <xf numFmtId="0" fontId="2" fillId="6" borderId="1" xfId="1" applyFont="1" applyFill="1" applyBorder="1" applyAlignment="1">
      <alignment horizontal="center" vertical="center"/>
    </xf>
    <xf numFmtId="0" fontId="3" fillId="7" borderId="1" xfId="1" applyFont="1" applyFill="1" applyBorder="1" applyAlignment="1">
      <alignment horizontal="center" vertical="center"/>
    </xf>
    <xf numFmtId="0" fontId="4" fillId="8" borderId="1" xfId="1" applyFont="1" applyFill="1" applyBorder="1" applyAlignment="1">
      <alignment horizontal="center" vertical="center"/>
    </xf>
    <xf numFmtId="0" fontId="1" fillId="9" borderId="1" xfId="1" applyFont="1" applyFill="1" applyBorder="1" applyAlignment="1">
      <alignment horizontal="center" vertical="center"/>
    </xf>
    <xf numFmtId="0" fontId="23" fillId="21" borderId="13" xfId="1" applyFont="1" applyFill="1" applyBorder="1" applyAlignment="1">
      <alignment horizontal="left" vertical="center" wrapText="1"/>
    </xf>
    <xf numFmtId="0" fontId="23" fillId="21" borderId="21" xfId="1" applyFont="1" applyFill="1" applyBorder="1" applyAlignment="1">
      <alignment horizontal="center" vertical="center" wrapText="1"/>
    </xf>
    <xf numFmtId="0" fontId="23" fillId="21" borderId="22" xfId="1" applyFont="1" applyFill="1" applyBorder="1" applyAlignment="1">
      <alignment horizontal="center" vertical="center" wrapText="1"/>
    </xf>
    <xf numFmtId="0" fontId="10" fillId="17" borderId="13" xfId="1" applyFont="1" applyFill="1" applyBorder="1" applyAlignment="1">
      <alignment horizontal="center" vertical="center"/>
    </xf>
    <xf numFmtId="0" fontId="10" fillId="17" borderId="21" xfId="1" applyFont="1" applyFill="1" applyBorder="1" applyAlignment="1">
      <alignment horizontal="center" vertical="center"/>
    </xf>
    <xf numFmtId="0" fontId="10" fillId="17" borderId="22" xfId="1" applyFont="1" applyFill="1" applyBorder="1" applyAlignment="1">
      <alignment horizontal="center" vertical="center"/>
    </xf>
    <xf numFmtId="0" fontId="23" fillId="20" borderId="13" xfId="1" applyFont="1" applyFill="1" applyBorder="1" applyAlignment="1">
      <alignment horizontal="center" vertical="center" wrapText="1"/>
    </xf>
    <xf numFmtId="0" fontId="23" fillId="20" borderId="21" xfId="1" applyFont="1" applyFill="1" applyBorder="1" applyAlignment="1">
      <alignment horizontal="center" vertical="center" wrapText="1"/>
    </xf>
    <xf numFmtId="0" fontId="23" fillId="20" borderId="22" xfId="1" applyFont="1" applyFill="1" applyBorder="1" applyAlignment="1">
      <alignment horizontal="center" vertical="center" wrapText="1"/>
    </xf>
    <xf numFmtId="0" fontId="25" fillId="20" borderId="26" xfId="0" applyFont="1" applyFill="1" applyBorder="1" applyAlignment="1">
      <alignment horizontal="center" vertical="center" wrapText="1"/>
    </xf>
    <xf numFmtId="0" fontId="25" fillId="20" borderId="29" xfId="0" applyFont="1" applyFill="1" applyBorder="1" applyAlignment="1">
      <alignment horizontal="center" vertical="center" wrapText="1"/>
    </xf>
    <xf numFmtId="0" fontId="25" fillId="20" borderId="32" xfId="0" applyFont="1" applyFill="1" applyBorder="1" applyAlignment="1">
      <alignment horizontal="center" vertical="center" wrapText="1"/>
    </xf>
    <xf numFmtId="0" fontId="25" fillId="20" borderId="27" xfId="0" applyFont="1" applyFill="1" applyBorder="1" applyAlignment="1">
      <alignment horizontal="center" vertical="center" wrapText="1"/>
    </xf>
    <xf numFmtId="0" fontId="25" fillId="20" borderId="28" xfId="0" applyFont="1" applyFill="1" applyBorder="1" applyAlignment="1">
      <alignment horizontal="center" vertical="center" wrapText="1"/>
    </xf>
    <xf numFmtId="0" fontId="25" fillId="20" borderId="30" xfId="0" applyFont="1" applyFill="1" applyBorder="1" applyAlignment="1">
      <alignment horizontal="center" vertical="center" wrapText="1"/>
    </xf>
    <xf numFmtId="0" fontId="25" fillId="20" borderId="31" xfId="0" applyFont="1" applyFill="1" applyBorder="1" applyAlignment="1">
      <alignment horizontal="center" vertical="center" wrapText="1"/>
    </xf>
    <xf numFmtId="0" fontId="26" fillId="23" borderId="33" xfId="0" applyFont="1" applyFill="1" applyBorder="1" applyAlignment="1">
      <alignment horizontal="center" vertical="center" wrapText="1"/>
    </xf>
    <xf numFmtId="0" fontId="26" fillId="23" borderId="31" xfId="0" applyFont="1" applyFill="1" applyBorder="1" applyAlignment="1">
      <alignment horizontal="center" vertical="center" wrapText="1"/>
    </xf>
  </cellXfs>
  <cellStyles count="3">
    <cellStyle name="Normal" xfId="0" builtinId="0"/>
    <cellStyle name="Normal 2" xfId="1"/>
    <cellStyle name="Normal 2 2" xfId="2"/>
  </cellStyles>
  <dxfs count="435">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
      <font>
        <color rgb="FF006100"/>
      </font>
      <fill>
        <patternFill>
          <bgColor rgb="FFC6EFCE"/>
        </patternFill>
      </fill>
    </dxf>
    <dxf>
      <font>
        <color theme="5" tint="-0.24994659260841701"/>
      </font>
      <fill>
        <patternFill>
          <bgColor rgb="FFFFC000"/>
        </patternFill>
      </fill>
    </dxf>
    <dxf>
      <font>
        <color rgb="FF9C0006"/>
      </font>
      <fill>
        <patternFill>
          <bgColor rgb="FFFFC7CE"/>
        </patternFill>
      </fill>
    </dxf>
    <dxf>
      <font>
        <color rgb="FF9C0006"/>
      </font>
      <fill>
        <patternFill>
          <bgColor rgb="FFFFC7CE"/>
        </patternFill>
      </fill>
    </dxf>
    <dxf>
      <font>
        <color theme="5" tint="-0.24994659260841701"/>
      </font>
      <fill>
        <patternFill>
          <bgColor rgb="FFFFC000"/>
        </patternFill>
      </fill>
    </dxf>
    <dxf>
      <font>
        <color rgb="FF006100"/>
      </font>
      <fill>
        <patternFill>
          <bgColor rgb="FFC6EFCE"/>
        </patternFill>
      </fill>
    </dxf>
    <dxf>
      <font>
        <color rgb="FF006100"/>
      </font>
      <fill>
        <patternFill>
          <bgColor rgb="FFC6EFCE"/>
        </patternFill>
      </fill>
    </dxf>
    <dxf>
      <font>
        <color theme="5" tint="-0.24994659260841701"/>
      </font>
      <fill>
        <patternFill>
          <bgColor rgb="FFFFD13F"/>
        </patternFill>
      </fill>
    </dxf>
    <dxf>
      <font>
        <color rgb="FF9C0006"/>
      </font>
      <fill>
        <patternFill>
          <bgColor rgb="FFFFC7CE"/>
        </patternFill>
      </fill>
    </dxf>
  </dxfs>
  <tableStyles count="0" defaultTableStyle="TableStyleMedium2" defaultPivotStyle="PivotStyleLight16"/>
  <colors>
    <mruColors>
      <color rgb="FFE84242"/>
      <color rgb="FFFFD13F"/>
      <color rgb="FFF1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[Internator_V1.4.xlsx]Radar général de risque AC!Tableau croisé dynamique2</c:name>
    <c:fmtId val="0"/>
  </c:pivotSource>
  <c:chart>
    <c:autoTitleDeleted val="1"/>
    <c:pivotFmts>
      <c:pivotFmt>
        <c:idx val="0"/>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s>
    <c:plotArea>
      <c:layout/>
      <c:radarChart>
        <c:radarStyle val="marker"/>
        <c:varyColors val="0"/>
        <c:ser>
          <c:idx val="0"/>
          <c:order val="0"/>
          <c:tx>
            <c:strRef>
              <c:f>'Radar général de risque AC'!$B$3</c:f>
              <c:strCache>
                <c:ptCount val="1"/>
                <c:pt idx="0">
                  <c:v>Total</c:v>
                </c:pt>
              </c:strCache>
            </c:strRef>
          </c:tx>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'Radar général de risque AC'!$A$4:$A$11</c:f>
              <c:strCache>
                <c:ptCount val="7"/>
                <c:pt idx="0">
                  <c:v>Commande publique</c:v>
                </c:pt>
                <c:pt idx="1">
                  <c:v>Compte bancaire</c:v>
                </c:pt>
                <c:pt idx="2">
                  <c:v>Etats financiers annuels</c:v>
                </c:pt>
                <c:pt idx="3">
                  <c:v>Parc immobilier</c:v>
                </c:pt>
                <c:pt idx="4">
                  <c:v>Rémunérations</c:v>
                </c:pt>
                <c:pt idx="5">
                  <c:v>Organisationnel</c:v>
                </c:pt>
                <c:pt idx="6">
                  <c:v>Recette</c:v>
                </c:pt>
              </c:strCache>
            </c:strRef>
          </c:cat>
          <c:val>
            <c:numRef>
              <c:f>'Radar général de risque AC'!$B$4:$B$11</c:f>
              <c:numCache>
                <c:formatCode>General</c:formatCode>
                <c:ptCount val="7"/>
                <c:pt idx="0">
                  <c:v>231</c:v>
                </c:pt>
                <c:pt idx="1">
                  <c:v>97</c:v>
                </c:pt>
                <c:pt idx="2">
                  <c:v>25</c:v>
                </c:pt>
                <c:pt idx="3">
                  <c:v>117</c:v>
                </c:pt>
                <c:pt idx="4">
                  <c:v>174</c:v>
                </c:pt>
                <c:pt idx="5">
                  <c:v>193</c:v>
                </c:pt>
                <c:pt idx="6">
                  <c:v>217</c:v>
                </c:pt>
              </c:numCache>
            </c:numRef>
          </c:val>
          <c:extLst>
            <c:ext xmlns:c16="http://schemas.microsoft.com/office/drawing/2014/chart" uri="{C3380CC4-5D6E-409C-BE32-E72D297353CC}">
              <c16:uniqueId val="{00000000-711E-48E9-9E81-E40671EC3CA2}"/>
            </c:ext>
          </c:extLst>
        </c:ser>
        <c:dLbls>
          <c:showLegendKey val="0"/>
          <c:showVal val="0"/>
          <c:showCatName val="0"/>
          <c:showSerName val="0"/>
          <c:showPercent val="0"/>
          <c:showBubbleSize val="0"/>
        </c:dLbls>
        <c:axId val="100340879"/>
        <c:axId val="109317631"/>
      </c:radarChart>
      <c:catAx>
        <c:axId val="100340879"/>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09317631"/>
        <c:crosses val="autoZero"/>
        <c:auto val="1"/>
        <c:lblAlgn val="ctr"/>
        <c:lblOffset val="100"/>
        <c:noMultiLvlLbl val="0"/>
      </c:catAx>
      <c:valAx>
        <c:axId val="109317631"/>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0034087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[Internator_V1.4.xlsx]Radar par processus!Tableau croisé dynamique3</c:name>
    <c:fmtId val="1"/>
  </c:pivotSource>
  <c:chart>
    <c:autoTitleDeleted val="1"/>
    <c:pivotFmts>
      <c:pivotFmt>
        <c:idx val="0"/>
        <c:spPr>
          <a:solidFill>
            <a:schemeClr val="accent1">
              <a:alpha val="69804"/>
            </a:schemeClr>
          </a:solidFill>
          <a:ln w="28575" cap="rnd" cmpd="sng" algn="ctr">
            <a:solidFill>
              <a:schemeClr val="accent1"/>
            </a:solidFill>
            <a:miter lim="800000"/>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
        <c:idx val="1"/>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pivotFmt>
    </c:pivotFmts>
    <c:plotArea>
      <c:layout/>
      <c:radarChart>
        <c:radarStyle val="marker"/>
        <c:varyColors val="0"/>
        <c:ser>
          <c:idx val="0"/>
          <c:order val="0"/>
          <c:tx>
            <c:strRef>
              <c:f>'Radar par processus'!$B$3</c:f>
              <c:strCache>
                <c:ptCount val="1"/>
                <c:pt idx="0">
                  <c:v>Total</c:v>
                </c:pt>
              </c:strCache>
            </c:strRef>
          </c:tx>
          <c:spPr>
            <a:ln w="28575" cap="rnd">
              <a:solidFill>
                <a:schemeClr val="accent1"/>
              </a:solidFill>
            </a:ln>
            <a:effectLst>
              <a:glow rad="76200">
                <a:schemeClr val="accent1">
                  <a:satMod val="175000"/>
                  <a:alpha val="34000"/>
                </a:schemeClr>
              </a:glow>
            </a:effectLst>
          </c:spPr>
          <c:marker>
            <c:symbol val="circle"/>
            <c:size val="4"/>
            <c:spPr>
              <a:solidFill>
                <a:schemeClr val="accent1">
                  <a:lumMod val="60000"/>
                  <a:lumOff val="40000"/>
                </a:schemeClr>
              </a:solidFill>
              <a:ln>
                <a:noFill/>
              </a:ln>
              <a:effectLst>
                <a:glow rad="63500">
                  <a:schemeClr val="accent1">
                    <a:satMod val="175000"/>
                    <a:alpha val="25000"/>
                  </a:schemeClr>
                </a:glow>
              </a:effectLst>
            </c:spPr>
          </c:marker>
          <c:cat>
            <c:strRef>
              <c:f>'Radar par processus'!$A$4:$A$26</c:f>
              <c:strCache>
                <c:ptCount val="22"/>
                <c:pt idx="0">
                  <c:v>Archivage des documents comptables des dépréciations de créances</c:v>
                </c:pt>
                <c:pt idx="1">
                  <c:v>Archivage des encaissements et des rectifications</c:v>
                </c:pt>
                <c:pt idx="2">
                  <c:v>Archivage des poursuites</c:v>
                </c:pt>
                <c:pt idx="3">
                  <c:v>Archivage et transmission des pièces justificatives et documents comptables</c:v>
                </c:pt>
                <c:pt idx="4">
                  <c:v>Contrôle de l’annulation / réduction de l’ordre de recettes</c:v>
                </c:pt>
                <c:pt idx="5">
                  <c:v>Contrôle de la décision de remise gracieuse</c:v>
                </c:pt>
                <c:pt idx="6">
                  <c:v>Contrôle de la remise gracieuse</c:v>
                </c:pt>
                <c:pt idx="7">
                  <c:v>Contrôle de l'ordre de recette</c:v>
                </c:pt>
                <c:pt idx="8">
                  <c:v>Contrôle des opérations de poursuites</c:v>
                </c:pt>
                <c:pt idx="9">
                  <c:v>Contrôle des produits à rattacher</c:v>
                </c:pt>
                <c:pt idx="10">
                  <c:v>Contrôle des suspensions de poursuites</c:v>
                </c:pt>
                <c:pt idx="11">
                  <c:v>Enregistrement comptable de l’encaissement sur titre</c:v>
                </c:pt>
                <c:pt idx="12">
                  <c:v>Enregistrement comptable de l’ordre de recettes pris en charge</c:v>
                </c:pt>
                <c:pt idx="13">
                  <c:v>Enregistrement comptable des dépréciations de créances</c:v>
                </c:pt>
                <c:pt idx="14">
                  <c:v>Enregistrement comptable des produits à rattacher</c:v>
                </c:pt>
                <c:pt idx="15">
                  <c:v>Enregistrement comptable des recettes au comptant</c:v>
                </c:pt>
                <c:pt idx="16">
                  <c:v>Enregistrement comptable des rectifications (annulation / réduction = "avoir" recette</c:v>
                </c:pt>
                <c:pt idx="17">
                  <c:v>Enregistrement des suspensions de poursuites</c:v>
                </c:pt>
                <c:pt idx="18">
                  <c:v>Évaluation de la demande d’admission en non-valeur</c:v>
                </c:pt>
                <c:pt idx="19">
                  <c:v>Évaluation des dépréciations de créances</c:v>
                </c:pt>
                <c:pt idx="20">
                  <c:v>Surveillance &amp; contrôle de la mise en recouvrement</c:v>
                </c:pt>
                <c:pt idx="21">
                  <c:v>Transmission de l’information comptable des produits à déprécier</c:v>
                </c:pt>
              </c:strCache>
            </c:strRef>
          </c:cat>
          <c:val>
            <c:numRef>
              <c:f>'Radar par processus'!$B$4:$B$26</c:f>
              <c:numCache>
                <c:formatCode>General</c:formatCode>
                <c:ptCount val="22"/>
                <c:pt idx="0">
                  <c:v>6</c:v>
                </c:pt>
                <c:pt idx="1">
                  <c:v>4</c:v>
                </c:pt>
                <c:pt idx="2">
                  <c:v>3</c:v>
                </c:pt>
                <c:pt idx="3">
                  <c:v>9</c:v>
                </c:pt>
                <c:pt idx="4">
                  <c:v>12</c:v>
                </c:pt>
                <c:pt idx="5">
                  <c:v>6</c:v>
                </c:pt>
                <c:pt idx="6">
                  <c:v>3</c:v>
                </c:pt>
                <c:pt idx="7">
                  <c:v>38</c:v>
                </c:pt>
                <c:pt idx="8">
                  <c:v>18</c:v>
                </c:pt>
                <c:pt idx="9">
                  <c:v>21</c:v>
                </c:pt>
                <c:pt idx="10">
                  <c:v>12</c:v>
                </c:pt>
                <c:pt idx="11">
                  <c:v>10</c:v>
                </c:pt>
                <c:pt idx="12">
                  <c:v>8</c:v>
                </c:pt>
                <c:pt idx="13">
                  <c:v>2</c:v>
                </c:pt>
                <c:pt idx="14">
                  <c:v>18</c:v>
                </c:pt>
                <c:pt idx="15">
                  <c:v>5</c:v>
                </c:pt>
                <c:pt idx="16">
                  <c:v>19</c:v>
                </c:pt>
                <c:pt idx="17">
                  <c:v>6</c:v>
                </c:pt>
                <c:pt idx="18">
                  <c:v>3</c:v>
                </c:pt>
                <c:pt idx="19">
                  <c:v>6</c:v>
                </c:pt>
                <c:pt idx="20">
                  <c:v>6</c:v>
                </c:pt>
                <c:pt idx="21">
                  <c:v>2</c:v>
                </c:pt>
              </c:numCache>
            </c:numRef>
          </c:val>
          <c:extLst>
            <c:ext xmlns:c16="http://schemas.microsoft.com/office/drawing/2014/chart" uri="{C3380CC4-5D6E-409C-BE32-E72D297353CC}">
              <c16:uniqueId val="{00000000-B553-4575-9579-2DECC19A6A7F}"/>
            </c:ext>
          </c:extLst>
        </c:ser>
        <c:dLbls>
          <c:showLegendKey val="0"/>
          <c:showVal val="0"/>
          <c:showCatName val="0"/>
          <c:showSerName val="0"/>
          <c:showPercent val="0"/>
          <c:showBubbleSize val="0"/>
        </c:dLbls>
        <c:axId val="386471359"/>
        <c:axId val="105878927"/>
      </c:radarChart>
      <c:catAx>
        <c:axId val="386471359"/>
        <c:scaling>
          <c:orientation val="minMax"/>
        </c:scaling>
        <c:delete val="0"/>
        <c:axPos val="b"/>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05878927"/>
        <c:crosses val="autoZero"/>
        <c:auto val="1"/>
        <c:lblAlgn val="ctr"/>
        <c:lblOffset val="100"/>
        <c:noMultiLvlLbl val="0"/>
      </c:catAx>
      <c:valAx>
        <c:axId val="105878927"/>
        <c:scaling>
          <c:orientation val="minMax"/>
        </c:scaling>
        <c:delete val="0"/>
        <c:axPos val="l"/>
        <c:majorGridlines>
          <c:spPr>
            <a:ln w="9525" cap="flat" cmpd="sng" algn="ctr">
              <a:solidFill>
                <a:schemeClr val="lt1">
                  <a:alpha val="2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3864713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0">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75000"/>
      </a:schemeClr>
    </cs:fontRef>
    <cs:spPr>
      <a:solidFill>
        <a:schemeClr val="dk1">
          <a:lumMod val="75000"/>
          <a:lumOff val="25000"/>
        </a:schemeClr>
      </a:solidFill>
      <a:ln>
        <a:solidFill>
          <a:schemeClr val="lt1">
            <a:lumMod val="75000"/>
          </a:schemeClr>
        </a:solidFill>
      </a:ln>
      <a:effectLst>
        <a:glow rad="63500">
          <a:schemeClr val="lt1">
            <a:lumMod val="75000"/>
            <a:alpha val="15000"/>
          </a:schemeClr>
        </a:glow>
      </a:effectLst>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
  <cs:dataPoint3D>
    <cs:lnRef idx="0">
      <cs:styleClr val="auto"/>
    </cs:lnRef>
    <cs:fillRef idx="0">
      <cs:styleClr val="auto"/>
    </cs:fillRef>
    <cs:effectRef idx="0">
      <cs:styleClr val="auto"/>
    </cs:effectRef>
    <cs:fontRef idx="minor">
      <a:schemeClr val="dk1"/>
    </cs:fontRef>
    <cs:spPr>
      <a:solidFill>
        <a:schemeClr val="phClr">
          <a:alpha val="69804"/>
        </a:schemeClr>
      </a:solidFill>
      <a:ln w="9525" cap="flat" cmpd="sng" algn="ctr">
        <a:solidFill>
          <a:schemeClr val="phClr">
            <a:alpha val="69804"/>
          </a:schemeClr>
        </a:solidFill>
        <a:miter lim="800000"/>
      </a:ln>
      <a:effectLst>
        <a:glow rad="76200">
          <a:schemeClr val="phClr">
            <a:satMod val="175000"/>
            <a:alpha val="34000"/>
          </a:schemeClr>
        </a:glow>
      </a:effectLst>
    </cs:spPr>
  </cs:dataPoint3D>
  <cs:dataPointLine>
    <cs:lnRef idx="0">
      <cs:styleClr val="auto"/>
    </cs:lnRef>
    <cs:fillRef idx="0">
      <cs:styleClr val="auto"/>
    </cs:fillRef>
    <cs:effectRef idx="0">
      <cs:styleClr val="auto"/>
    </cs:effectRef>
    <cs:fontRef idx="minor">
      <a:schemeClr val="dk1"/>
    </cs:fontRef>
    <cs:spPr>
      <a:ln w="28575" cap="rnd">
        <a:solidFill>
          <a:schemeClr val="phClr"/>
        </a:solidFill>
      </a:ln>
      <a:effectLst>
        <a:glow rad="76200">
          <a:schemeClr val="phClr">
            <a:satMod val="175000"/>
            <a:alpha val="3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lt1">
            <a:alpha val="20000"/>
          </a:schemeClr>
        </a:solidFill>
        <a:round/>
      </a:ln>
    </cs:spPr>
  </cs:gridlineMajor>
  <cs:gridlineMinor>
    <cs:lnRef idx="0"/>
    <cs:fillRef idx="0"/>
    <cs:effectRef idx="0"/>
    <cs:fontRef idx="minor">
      <a:schemeClr val="dk1"/>
    </cs:fontRef>
    <cs:spPr>
      <a:ln w="9525" cap="flat" cmpd="sng" algn="ctr">
        <a:solidFill>
          <a:schemeClr val="lt1">
            <a:alpha val="20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0" kern="1200" cap="none" spc="50"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dk1"/>
    </cs:fontRef>
  </cs:wall>
</cs:chartStyle>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2</xdr:col>
      <xdr:colOff>962</xdr:colOff>
      <xdr:row>12</xdr:row>
      <xdr:rowOff>105840</xdr:rowOff>
    </xdr:from>
    <xdr:to>
      <xdr:col>2</xdr:col>
      <xdr:colOff>150480</xdr:colOff>
      <xdr:row>20</xdr:row>
      <xdr:rowOff>65520</xdr:rowOff>
    </xdr:to>
    <xdr:sp macro="" textlink="">
      <xdr:nvSpPr>
        <xdr:cNvPr id="2" name="CustomShape 1">
          <a:extLst>
            <a:ext uri="{FF2B5EF4-FFF2-40B4-BE49-F238E27FC236}">
              <a16:creationId xmlns:a16="http://schemas.microsoft.com/office/drawing/2014/main" id="{00000000-0008-0000-0000-000002000000}"/>
            </a:ext>
          </a:extLst>
        </xdr:cNvPr>
        <xdr:cNvSpPr/>
      </xdr:nvSpPr>
      <xdr:spPr>
        <a:xfrm>
          <a:off x="1770015" y="1010715"/>
          <a:ext cx="152115" cy="1407480"/>
        </a:xfrm>
        <a:custGeom>
          <a:avLst/>
          <a:gdLst/>
          <a:ahLst/>
          <a:cxnLst/>
          <a:rect l="0" t="0" r="r" b="b"/>
          <a:pathLst>
            <a:path w="511" h="4095">
              <a:moveTo>
                <a:pt x="127" y="4094"/>
              </a:moveTo>
              <a:lnTo>
                <a:pt x="127" y="1023"/>
              </a:lnTo>
              <a:lnTo>
                <a:pt x="0" y="1023"/>
              </a:lnTo>
              <a:lnTo>
                <a:pt x="255" y="0"/>
              </a:lnTo>
              <a:lnTo>
                <a:pt x="510" y="1023"/>
              </a:lnTo>
              <a:lnTo>
                <a:pt x="382" y="1023"/>
              </a:lnTo>
              <a:lnTo>
                <a:pt x="382" y="4094"/>
              </a:lnTo>
              <a:lnTo>
                <a:pt x="127" y="4094"/>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4</xdr:col>
      <xdr:colOff>26280</xdr:colOff>
      <xdr:row>21</xdr:row>
      <xdr:rowOff>104040</xdr:rowOff>
    </xdr:from>
    <xdr:to>
      <xdr:col>12</xdr:col>
      <xdr:colOff>50760</xdr:colOff>
      <xdr:row>23</xdr:row>
      <xdr:rowOff>9720</xdr:rowOff>
    </xdr:to>
    <xdr:sp macro="" textlink="">
      <xdr:nvSpPr>
        <xdr:cNvPr id="3" name="CustomShape 1">
          <a:extLst>
            <a:ext uri="{FF2B5EF4-FFF2-40B4-BE49-F238E27FC236}">
              <a16:creationId xmlns:a16="http://schemas.microsoft.com/office/drawing/2014/main" id="{00000000-0008-0000-0000-000003000000}"/>
            </a:ext>
          </a:extLst>
        </xdr:cNvPr>
        <xdr:cNvSpPr/>
      </xdr:nvSpPr>
      <xdr:spPr>
        <a:xfrm>
          <a:off x="3474330" y="2637690"/>
          <a:ext cx="3920205" cy="220005"/>
        </a:xfrm>
        <a:custGeom>
          <a:avLst/>
          <a:gdLst/>
          <a:ahLst/>
          <a:cxnLst/>
          <a:rect l="0" t="0" r="r" b="b"/>
          <a:pathLst>
            <a:path w="11512" h="645">
              <a:moveTo>
                <a:pt x="0" y="161"/>
              </a:moveTo>
              <a:lnTo>
                <a:pt x="8633" y="161"/>
              </a:lnTo>
              <a:lnTo>
                <a:pt x="8633" y="0"/>
              </a:lnTo>
              <a:lnTo>
                <a:pt x="11511" y="322"/>
              </a:lnTo>
              <a:lnTo>
                <a:pt x="8633" y="644"/>
              </a:lnTo>
              <a:lnTo>
                <a:pt x="8633" y="483"/>
              </a:lnTo>
              <a:lnTo>
                <a:pt x="0" y="483"/>
              </a:lnTo>
              <a:lnTo>
                <a:pt x="0" y="161"/>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3</xdr:col>
      <xdr:colOff>1264320</xdr:colOff>
      <xdr:row>43</xdr:row>
      <xdr:rowOff>77265</xdr:rowOff>
    </xdr:from>
    <xdr:to>
      <xdr:col>3</xdr:col>
      <xdr:colOff>1447560</xdr:colOff>
      <xdr:row>51</xdr:row>
      <xdr:rowOff>57825</xdr:rowOff>
    </xdr:to>
    <xdr:sp macro="" textlink="">
      <xdr:nvSpPr>
        <xdr:cNvPr id="4" name="CustomShape 1">
          <a:extLst>
            <a:ext uri="{FF2B5EF4-FFF2-40B4-BE49-F238E27FC236}">
              <a16:creationId xmlns:a16="http://schemas.microsoft.com/office/drawing/2014/main" id="{00000000-0008-0000-0000-000004000000}"/>
            </a:ext>
          </a:extLst>
        </xdr:cNvPr>
        <xdr:cNvSpPr/>
      </xdr:nvSpPr>
      <xdr:spPr>
        <a:xfrm>
          <a:off x="3216945" y="7592490"/>
          <a:ext cx="183240" cy="1275960"/>
        </a:xfrm>
        <a:custGeom>
          <a:avLst/>
          <a:gdLst/>
          <a:ahLst/>
          <a:cxnLst/>
          <a:rect l="0" t="0" r="r" b="b"/>
          <a:pathLst>
            <a:path w="511" h="3560">
              <a:moveTo>
                <a:pt x="127" y="3559"/>
              </a:moveTo>
              <a:lnTo>
                <a:pt x="127" y="889"/>
              </a:lnTo>
              <a:lnTo>
                <a:pt x="0" y="889"/>
              </a:lnTo>
              <a:lnTo>
                <a:pt x="255" y="0"/>
              </a:lnTo>
              <a:lnTo>
                <a:pt x="510" y="889"/>
              </a:lnTo>
              <a:lnTo>
                <a:pt x="382" y="889"/>
              </a:lnTo>
              <a:lnTo>
                <a:pt x="382" y="3559"/>
              </a:lnTo>
              <a:lnTo>
                <a:pt x="127" y="35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twoCellAnchor editAs="absolute">
    <xdr:from>
      <xdr:col>4</xdr:col>
      <xdr:colOff>3150</xdr:colOff>
      <xdr:row>54</xdr:row>
      <xdr:rowOff>59265</xdr:rowOff>
    </xdr:from>
    <xdr:to>
      <xdr:col>8</xdr:col>
      <xdr:colOff>882720</xdr:colOff>
      <xdr:row>55</xdr:row>
      <xdr:rowOff>36225</xdr:rowOff>
    </xdr:to>
    <xdr:sp macro="" textlink="">
      <xdr:nvSpPr>
        <xdr:cNvPr id="5" name="CustomShape 1">
          <a:extLst>
            <a:ext uri="{FF2B5EF4-FFF2-40B4-BE49-F238E27FC236}">
              <a16:creationId xmlns:a16="http://schemas.microsoft.com/office/drawing/2014/main" id="{00000000-0008-0000-0000-000005000000}"/>
            </a:ext>
          </a:extLst>
        </xdr:cNvPr>
        <xdr:cNvSpPr/>
      </xdr:nvSpPr>
      <xdr:spPr>
        <a:xfrm>
          <a:off x="3451200" y="9355665"/>
          <a:ext cx="2889345" cy="138885"/>
        </a:xfrm>
        <a:custGeom>
          <a:avLst/>
          <a:gdLst/>
          <a:ahLst/>
          <a:cxnLst/>
          <a:rect l="0" t="0" r="r" b="b"/>
          <a:pathLst>
            <a:path w="8456" h="390">
              <a:moveTo>
                <a:pt x="0" y="97"/>
              </a:moveTo>
              <a:lnTo>
                <a:pt x="6341" y="97"/>
              </a:lnTo>
              <a:lnTo>
                <a:pt x="6341" y="0"/>
              </a:lnTo>
              <a:lnTo>
                <a:pt x="8455" y="194"/>
              </a:lnTo>
              <a:lnTo>
                <a:pt x="6341" y="389"/>
              </a:lnTo>
              <a:lnTo>
                <a:pt x="6341" y="291"/>
              </a:lnTo>
              <a:lnTo>
                <a:pt x="0" y="291"/>
              </a:lnTo>
              <a:lnTo>
                <a:pt x="0" y="97"/>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430696</xdr:colOff>
      <xdr:row>344</xdr:row>
      <xdr:rowOff>74544</xdr:rowOff>
    </xdr:from>
    <xdr:to>
      <xdr:col>0</xdr:col>
      <xdr:colOff>1209261</xdr:colOff>
      <xdr:row>344</xdr:row>
      <xdr:rowOff>530087</xdr:rowOff>
    </xdr:to>
    <xdr:sp macro="" textlink="">
      <xdr:nvSpPr>
        <xdr:cNvPr id="3" name="Flèche : droite 2">
          <a:extLst>
            <a:ext uri="{FF2B5EF4-FFF2-40B4-BE49-F238E27FC236}">
              <a16:creationId xmlns:a16="http://schemas.microsoft.com/office/drawing/2014/main" id="{87EDF573-8983-4CB6-8384-DC52222A62DD}"/>
            </a:ext>
          </a:extLst>
        </xdr:cNvPr>
        <xdr:cNvSpPr/>
      </xdr:nvSpPr>
      <xdr:spPr>
        <a:xfrm>
          <a:off x="430696" y="56048414"/>
          <a:ext cx="778565" cy="455543"/>
        </a:xfrm>
        <a:prstGeom prst="rightArrow">
          <a:avLst/>
        </a:prstGeom>
        <a:solidFill>
          <a:srgbClr val="E8424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109537</xdr:colOff>
      <xdr:row>0</xdr:row>
      <xdr:rowOff>47624</xdr:rowOff>
    </xdr:from>
    <xdr:to>
      <xdr:col>15</xdr:col>
      <xdr:colOff>104775</xdr:colOff>
      <xdr:row>33</xdr:row>
      <xdr:rowOff>190499</xdr:rowOff>
    </xdr:to>
    <xdr:graphicFrame macro="">
      <xdr:nvGraphicFramePr>
        <xdr:cNvPr id="2" name="Graphique 1">
          <a:extLst>
            <a:ext uri="{FF2B5EF4-FFF2-40B4-BE49-F238E27FC236}">
              <a16:creationId xmlns:a16="http://schemas.microsoft.com/office/drawing/2014/main" id="{C9F4F699-BD1E-462B-9395-1C14EAD33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104775</xdr:colOff>
      <xdr:row>34</xdr:row>
      <xdr:rowOff>38100</xdr:rowOff>
    </xdr:from>
    <xdr:to>
      <xdr:col>15</xdr:col>
      <xdr:colOff>111730</xdr:colOff>
      <xdr:row>67</xdr:row>
      <xdr:rowOff>189534</xdr:rowOff>
    </xdr:to>
    <xdr:pic>
      <xdr:nvPicPr>
        <xdr:cNvPr id="4" name="Image 3">
          <a:extLst>
            <a:ext uri="{FF2B5EF4-FFF2-40B4-BE49-F238E27FC236}">
              <a16:creationId xmlns:a16="http://schemas.microsoft.com/office/drawing/2014/main" id="{AB03FD9D-C047-4B2B-A14B-19FD6B81D766}"/>
            </a:ext>
          </a:extLst>
        </xdr:cNvPr>
        <xdr:cNvPicPr>
          <a:picLocks noChangeAspect="1"/>
        </xdr:cNvPicPr>
      </xdr:nvPicPr>
      <xdr:blipFill>
        <a:blip xmlns:r="http://schemas.openxmlformats.org/officeDocument/2006/relationships" r:embed="rId2"/>
        <a:stretch>
          <a:fillRect/>
        </a:stretch>
      </xdr:blipFill>
      <xdr:spPr>
        <a:xfrm>
          <a:off x="4210050" y="6515100"/>
          <a:ext cx="9912955" cy="6437934"/>
        </a:xfrm>
        <a:prstGeom prst="rect">
          <a:avLst/>
        </a:prstGeom>
      </xdr:spPr>
    </xdr:pic>
    <xdr:clientData/>
  </xdr:twoCellAnchor>
  <xdr:twoCellAnchor>
    <xdr:from>
      <xdr:col>12</xdr:col>
      <xdr:colOff>142875</xdr:colOff>
      <xdr:row>34</xdr:row>
      <xdr:rowOff>133349</xdr:rowOff>
    </xdr:from>
    <xdr:to>
      <xdr:col>14</xdr:col>
      <xdr:colOff>542925</xdr:colOff>
      <xdr:row>37</xdr:row>
      <xdr:rowOff>180974</xdr:rowOff>
    </xdr:to>
    <xdr:sp macro="" textlink="">
      <xdr:nvSpPr>
        <xdr:cNvPr id="5" name="ZoneTexte 4">
          <a:extLst>
            <a:ext uri="{FF2B5EF4-FFF2-40B4-BE49-F238E27FC236}">
              <a16:creationId xmlns:a16="http://schemas.microsoft.com/office/drawing/2014/main" id="{DD10F47B-C5B7-4058-97EC-71C109956CE2}"/>
            </a:ext>
          </a:extLst>
        </xdr:cNvPr>
        <xdr:cNvSpPr txBox="1"/>
      </xdr:nvSpPr>
      <xdr:spPr>
        <a:xfrm>
          <a:off x="11868150" y="6610349"/>
          <a:ext cx="192405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Carto des risques brutes, si il n'y avait pas de contrôle interne</a:t>
          </a:r>
        </a:p>
      </xdr:txBody>
    </xdr:sp>
    <xdr:clientData/>
  </xdr:twoCellAnchor>
  <xdr:twoCellAnchor>
    <xdr:from>
      <xdr:col>12</xdr:col>
      <xdr:colOff>247650</xdr:colOff>
      <xdr:row>1</xdr:row>
      <xdr:rowOff>76200</xdr:rowOff>
    </xdr:from>
    <xdr:to>
      <xdr:col>14</xdr:col>
      <xdr:colOff>647700</xdr:colOff>
      <xdr:row>5</xdr:row>
      <xdr:rowOff>123825</xdr:rowOff>
    </xdr:to>
    <xdr:sp macro="" textlink="">
      <xdr:nvSpPr>
        <xdr:cNvPr id="8" name="ZoneTexte 7">
          <a:extLst>
            <a:ext uri="{FF2B5EF4-FFF2-40B4-BE49-F238E27FC236}">
              <a16:creationId xmlns:a16="http://schemas.microsoft.com/office/drawing/2014/main" id="{69919B04-2CFB-4C4A-972F-B1187F4BF57B}"/>
            </a:ext>
          </a:extLst>
        </xdr:cNvPr>
        <xdr:cNvSpPr txBox="1"/>
      </xdr:nvSpPr>
      <xdr:spPr>
        <a:xfrm>
          <a:off x="11972925" y="266700"/>
          <a:ext cx="1924050" cy="809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Carto des risques après mis</a:t>
          </a:r>
          <a:r>
            <a:rPr lang="fr-FR" sz="1100" baseline="0"/>
            <a:t>e en place du contrôle interne existant (perfectible) à Lyon II côté agence comptable</a:t>
          </a:r>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57149</xdr:colOff>
      <xdr:row>0</xdr:row>
      <xdr:rowOff>19050</xdr:rowOff>
    </xdr:from>
    <xdr:to>
      <xdr:col>17</xdr:col>
      <xdr:colOff>171450</xdr:colOff>
      <xdr:row>38</xdr:row>
      <xdr:rowOff>180976</xdr:rowOff>
    </xdr:to>
    <xdr:graphicFrame macro="">
      <xdr:nvGraphicFramePr>
        <xdr:cNvPr id="2" name="Graphique 1">
          <a:extLst>
            <a:ext uri="{FF2B5EF4-FFF2-40B4-BE49-F238E27FC236}">
              <a16:creationId xmlns:a16="http://schemas.microsoft.com/office/drawing/2014/main" id="{A1792907-D0FF-4956-B3B8-0F4CF26897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udit%20et%20Controle%20Interne\CONTROLE%20INTERNE\3.%20Pilotage%20des%20risques\X.%20CRS%202013\2.%20Revue%20DCIG\Banque%20Casino\Banque%20Casino_CRS%202013_revu%20DCIG-Eli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AGCPT\CONTROLE%20INTERNE\Copie%20de%20Cartographie%20des%20risques%20Lyon%202%20-%20vt%20Nadine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AGCPT\RECETTE-COMPTA\Cartographie%20des%20risques%20Lyon%202%20-%20R.O-%20Parc%20immobil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Process DCIG"/>
      <sheetName val="Entité"/>
      <sheetName val="Matrice"/>
      <sheetName val="CatalogueRisque"/>
      <sheetName val="Préconsolidation"/>
      <sheetName val="Paramètres"/>
      <sheetName val="Tableau correspondance risk 11"/>
      <sheetName val="Tableau correspondance risk 12"/>
    </sheetNames>
    <sheetDataSet>
      <sheetData sheetId="0"/>
      <sheetData sheetId="1"/>
      <sheetData sheetId="2"/>
      <sheetData sheetId="3"/>
      <sheetData sheetId="4"/>
      <sheetData sheetId="5">
        <row r="4">
          <cell r="G4">
            <v>1</v>
          </cell>
          <cell r="H4" t="str">
            <v>Risque Faible</v>
          </cell>
        </row>
        <row r="5">
          <cell r="G5">
            <v>2</v>
          </cell>
          <cell r="H5" t="str">
            <v>Risque Faible</v>
          </cell>
        </row>
        <row r="6">
          <cell r="G6">
            <v>3</v>
          </cell>
          <cell r="H6" t="str">
            <v>Risque Moyen</v>
          </cell>
        </row>
        <row r="7">
          <cell r="G7">
            <v>4</v>
          </cell>
          <cell r="H7" t="str">
            <v>Risque Moyen</v>
          </cell>
        </row>
        <row r="8">
          <cell r="G8">
            <v>5</v>
          </cell>
          <cell r="H8" t="str">
            <v>Risque Moyen</v>
          </cell>
        </row>
        <row r="9">
          <cell r="G9">
            <v>6</v>
          </cell>
          <cell r="H9" t="str">
            <v>Risque Fort</v>
          </cell>
        </row>
        <row r="10">
          <cell r="G10">
            <v>7</v>
          </cell>
          <cell r="H10" t="str">
            <v>Risque Fort</v>
          </cell>
        </row>
        <row r="11">
          <cell r="G11">
            <v>8</v>
          </cell>
          <cell r="H11" t="str">
            <v>Risque Fort</v>
          </cell>
        </row>
        <row r="12">
          <cell r="G12">
            <v>9</v>
          </cell>
          <cell r="H12" t="str">
            <v>Risque Fort</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e_Cotation_risques"/>
      <sheetName val="Carto &amp; Plan d'action"/>
      <sheetName val="Radar général de risque AC"/>
      <sheetName val="Radar par processus"/>
      <sheetName val="PARAMETRES"/>
      <sheetName val="Portefeuilles Pôle D"/>
      <sheetName val="OFN Pôle recette"/>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e_Cotation_risques"/>
      <sheetName val="Carto &amp; Plan d'action"/>
      <sheetName val="Radar général de risque AC"/>
      <sheetName val="Radar par processus"/>
      <sheetName val="PARAMETRES"/>
      <sheetName val="Portefeuilles Pôle D"/>
      <sheetName val="OFN Pôle recette"/>
    </sheetNames>
    <sheetDataSet>
      <sheetData sheetId="0"/>
      <sheetData sheetId="1"/>
      <sheetData sheetId="2"/>
      <sheetData sheetId="3"/>
      <sheetData sheetId="4"/>
      <sheetData sheetId="5"/>
      <sheetData sheetId="6"/>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tilisateur Windows" refreshedDate="44823.461407175928" createdVersion="6" refreshedVersion="6" minRefreshableVersion="3" recordCount="409">
  <cacheSource type="worksheet">
    <worksheetSource ref="A2:AA411" sheet="Carto &amp; Plan d'action"/>
  </cacheSource>
  <cacheFields count="27">
    <cacheField name="Processus comptable" numFmtId="0">
      <sharedItems count="12">
        <s v="Organisationnel"/>
        <s v="Commande publique"/>
        <s v="Parc immobilier"/>
        <s v="Compte bancaire"/>
        <s v="Recette"/>
        <s v="Déplacements"/>
        <s v="Régies"/>
        <s v="Provisions &amp; dépréciations"/>
        <s v="Rémunérations"/>
        <s v="Etats financiers annuels"/>
        <s v="Recette (hors Subv)" u="1"/>
        <s v="Baux" u="1"/>
      </sharedItems>
    </cacheField>
    <cacheField name="Procédure" numFmtId="0">
      <sharedItems/>
    </cacheField>
    <cacheField name="Tâche" numFmtId="0">
      <sharedItems containsBlank="1" count="91">
        <s v="Politique de Sécurités physiques passives"/>
        <s v="Contrôle de la régularité de la dépense"/>
        <s v="Contrôle du fichier des immobilisations et de l’état de l’actif"/>
        <s v="Archivage des documents comptables"/>
        <s v="Paiement par virement ou prélèvement"/>
        <s v="Enregistrement comptable des rectifications (annulation / réduction = &quot;avoir&quot; recette"/>
        <s v="Opération Contrôle de la régularité de la dépense (payeur)"/>
        <s v="Établissement des actes constitutifs de la régie"/>
        <s v="Prise de fonction du régisseur"/>
        <s v="Intégration des opérations des régisseurs"/>
        <s v="Contrôles sur place des opérations comptables et financières des régies"/>
        <s v="Recensement des provisions"/>
        <s v="Traitement comptable des provisions"/>
        <s v="Traitement comptable des ajustements et des reprises de provisions"/>
        <s v="Traitement des opérations par les régisseurs"/>
        <s v="Toutes les recettes ne sont pas encaissées"/>
        <s v="Sécurisation des fonds"/>
        <s v="Tenue de la caisse et conservation des fonds et valeurs"/>
        <s v="Circulation et fluidité de l’information comptable"/>
        <s v="Tenue des documents comptables"/>
        <s v="Politique de Sécurité logique en matière informatique"/>
        <s v="Politique de sécurités physiques passives en matière informatique"/>
        <s v="Contrôle de la régularité de la dépense en fonction du plan de contrôle de la paye"/>
        <s v="Contrôle de la réception du bien immobilier reçu gratuitement ou mis à disposition"/>
        <s v="Enregistrement des acquisitions à titre gratuit et des mises à disposition de biens en comptabilité"/>
        <s v="Transmission des chèques au teneur de compte bancaire."/>
        <s v="Surveillance &amp; contrôle de la mise en recouvrement"/>
        <s v="Contrôle de l'ordre de recette"/>
        <s v="Enregistrement comptable de l’ordre de recettes pris en charge"/>
        <s v="Enregistrement comptable de l’encaissement sur titre"/>
        <s v="Contrôle des produits à rattacher"/>
        <s v="Enregistrement comptable des produits à rattacher"/>
        <s v="Conservation des sûretés"/>
        <s v="Traitement des rejets."/>
        <s v="Archivage des encaissements et des rectifications"/>
        <s v="Contrôle des suspensions de poursuites"/>
        <s v="Contrôle des immobilisations en cours"/>
        <s v="Détermination des processus et attribution des tâches"/>
        <s v="Documentation et circulation de l'information"/>
        <s v="Répartition de la responsabilité des comptes et des moyens de paiement"/>
        <s v="Archivage des documents comptables et des pièces justificatives"/>
        <s v="Doctrine d’emploi des applications informatiques et des logiciels utilisés"/>
        <s v="Réception des oppositions et mainlevées"/>
        <s v="Désintéressement du créancier opposant"/>
        <s v="Contrôle de la récupération des avances"/>
        <s v="Enregistrement comptable de la prise en charge de l’ordre de payer"/>
        <s v="Contrôle des charges à rattacher"/>
        <s v="Contrôle de la valorisation des biens inventoriés"/>
        <s v="Gestion quotidienne du compte bancaire"/>
        <s v="Traitement de la balance"/>
        <s v="Contrôle des comptes de caisse et de valeurs inactives"/>
        <s v="Contrôle de la balance"/>
        <s v="Archivage et transmission des pièces justificatives et documents comptables"/>
        <s v="Contrôle des opérations de poursuites"/>
        <s v="Archivage des poursuites"/>
        <s v="Contrôle de l’annulation / réduction de l’ordre de recettes"/>
        <s v="Contrôle de la décision de remise gracieuse"/>
        <s v="Contrôle de la remise gracieuse"/>
        <s v="Évaluation de la demande d’admission en non-valeur"/>
        <s v="Options comptables"/>
        <s v="Évaluation de la retenue de garantie"/>
        <s v="Contrôle de la régularité de la libération de garantie"/>
        <s v="Enregistrement comptable de la libération des garanties"/>
        <s v="Enregistrement comptable de la valorisation des biens inventoriés"/>
        <s v="Encaissement par virements."/>
        <s v="Encaissement par prélèvements."/>
        <s v="Encaissement par carte bancaire."/>
        <s v="Paiement par carte bancaire"/>
        <s v="Enregistrement comptable des recettes au comptant"/>
        <s v="Enregistrement des suspensions de poursuites"/>
        <s v="Évaluation des dépréciations de créances"/>
        <s v="Transmission de l’information comptable des produits à déprécier"/>
        <s v="Enregistrement comptable des dépréciations de créances"/>
        <s v="Archivage des documents comptables des dépréciations de créances"/>
        <s v="Suivi comptable des fonds et valeurs"/>
        <s v="Contrôle de la sortie du bien immobilier"/>
        <s v="Enregistrement comptable de la sortie du bien immobilier"/>
        <s v="Contrôle de l’encaissement des chèques et autres effets bancaires."/>
        <s v="Paiement par chèques."/>
        <s v="Paiement par chèques"/>
        <s v="Traitement des rejets"/>
        <m u="1"/>
        <s v="Enregistrement comptable de l’opposition et des autres événements (mainlevée...)" u="1"/>
        <s v="Intégration des charges à rattacher à l’exercice" u="1"/>
        <s v="Évaluation du montant à verser au créancier opposant" u="1"/>
        <s v="Visa" u="1"/>
        <s v="Contrôle de la présence d’oppositions avant paiement" u="1"/>
        <s v="Enregistrement comptable du désintéressement du créancier opposant" u="1"/>
        <s v="Contrôle de l’opposition ou de la mainlevée" u="1"/>
        <s v="Enregistrement comptable de l’admission en non-valeur" u="1"/>
        <s v="Recensement des charges à rattacher à l’exercice  " u="1"/>
      </sharedItems>
    </cacheField>
    <cacheField name="Acteurs" numFmtId="0">
      <sharedItems/>
    </cacheField>
    <cacheField name="Service/ Pôle" numFmtId="0">
      <sharedItems containsBlank="1"/>
    </cacheField>
    <cacheField name="Nom du titulaire de la tâche" numFmtId="0">
      <sharedItems containsBlank="1"/>
    </cacheField>
    <cacheField name="Nom du suppléant de la tâche" numFmtId="0">
      <sharedItems containsBlank="1"/>
    </cacheField>
    <cacheField name="Contrôle de supervision" numFmtId="0">
      <sharedItems containsBlank="1"/>
    </cacheField>
    <cacheField name="Risque inhérent majeur" numFmtId="0">
      <sharedItems/>
    </cacheField>
    <cacheField name="Référence du risque" numFmtId="0">
      <sharedItems/>
    </cacheField>
    <cacheField name="Détail du risque" numFmtId="0">
      <sharedItems containsBlank="1" longText="1"/>
    </cacheField>
    <cacheField name="Enjeux financiers_x000a_(en € / dernier compte financier) " numFmtId="0">
      <sharedItems containsBlank="1"/>
    </cacheField>
    <cacheField name="Impacts" numFmtId="0">
      <sharedItems containsSemiMixedTypes="0" containsString="0" containsNumber="1" containsInteger="1" minValue="1" maxValue="4"/>
    </cacheField>
    <cacheField name="Probabilité de survenance" numFmtId="0">
      <sharedItems containsSemiMixedTypes="0" containsString="0" containsNumber="1" containsInteger="1" minValue="1" maxValue="4"/>
    </cacheField>
    <cacheField name="Criticité" numFmtId="0">
      <sharedItems containsSemiMixedTypes="0" containsString="0" containsNumber="1" containsInteger="1" minValue="1" maxValue="16"/>
    </cacheField>
    <cacheField name="Criticité majeure (3), moyenne(2), mineure (1)" numFmtId="0">
      <sharedItems containsSemiMixedTypes="0" containsString="0" containsNumber="1" containsInteger="1" minValue="1" maxValue="3"/>
    </cacheField>
    <cacheField name="Levier _x000a_Organisation (périmètre, structuration du SI, attribution et séparation des tâches, points de contrôles, sécurités physiques)" numFmtId="0">
      <sharedItems containsBlank="1" longText="1"/>
    </cacheField>
    <cacheField name="Note sur 5" numFmtId="0">
      <sharedItems containsSemiMixedTypes="0" containsString="0" containsNumber="1" containsInteger="1" minValue="0" maxValue="5"/>
    </cacheField>
    <cacheField name="Levier _x000a_Documentation (de l'organisation, des procédures, des risques, des contrôles, du SI, formation)" numFmtId="0">
      <sharedItems containsBlank="1" longText="1"/>
    </cacheField>
    <cacheField name="Note sur 52" numFmtId="0">
      <sharedItems containsSemiMixedTypes="0" containsString="0" containsNumber="1" containsInteger="1" minValue="0" maxValue="5"/>
    </cacheField>
    <cacheField name="Levier _x000a_Traçabilité (des acteurs, des opérations, des contrôles, archivage, continuité du SI)" numFmtId="0">
      <sharedItems containsBlank="1" longText="1"/>
    </cacheField>
    <cacheField name="Note sur 53" numFmtId="0">
      <sharedItems containsSemiMixedTypes="0" containsString="0" containsNumber="1" containsInteger="1" minValue="0" maxValue="5"/>
    </cacheField>
    <cacheField name="Maturité de la gestion des risques" numFmtId="0">
      <sharedItems containsSemiMixedTypes="0" containsString="0" containsNumber="1" containsInteger="1" minValue="0" maxValue="15"/>
    </cacheField>
    <cacheField name="Immaturité Majeure (3), moyenne (2), mineure (1)" numFmtId="0">
      <sharedItems containsSemiMixedTypes="0" containsString="0" containsNumber="1" containsInteger="1" minValue="1" maxValue="3"/>
    </cacheField>
    <cacheField name="Appréciation du risque résiduel" numFmtId="0">
      <sharedItems containsSemiMixedTypes="0" containsString="0" containsNumber="1" containsInteger="1" minValue="1" maxValue="9"/>
    </cacheField>
    <cacheField name="Observations DGFiP" numFmtId="0">
      <sharedItems containsBlank="1" longText="1"/>
    </cacheField>
    <cacheField name="Actions de maîtrise prévues"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9">
  <r>
    <x v="0"/>
    <s v="Organisation générale du service"/>
    <x v="0"/>
    <s v="Comptable"/>
    <s v="Administration générale"/>
    <s v="Responsables de pôle"/>
    <s v="Nathalie GALUCHOT"/>
    <s v="Xavier EYMARD"/>
    <s v="Alarmes inefficaces"/>
    <s v="R1-2-1-1"/>
    <s v="Absence de dispositif d’alerte et d’intervention avec les forces de l’ordre"/>
    <m/>
    <n v="4"/>
    <n v="4"/>
    <n v="16"/>
    <n v="3"/>
    <s v="L’ensemble des alarmes (intrusion, incendie) doivent être régulièrement testées (autocontrôles)._x000a_Les manoeuvres de connexion et de déconnexion des alarmes intrusion ne doivent être connues que de personnes habilitées, en cohérence avec leurs grades et fonctions._x000a_Plan de contrôle interne :_x000a_Supervision a posteriori de la diffusion et du respect des règles de sécurité édictées, lors d’un diagnostic organisationnel (au moins annuel). L’encadrement doit également_x000a_s’assurer de la réalisation et traçabilité des tests."/>
    <n v="2"/>
    <s v="Documentation des tests à réaliser et diffusion des mesures à mettre en oeuvre en cas d’agression ou de sinistre."/>
    <n v="1"/>
    <s v="Traçabilité des tests."/>
    <n v="1"/>
    <n v="4"/>
    <n v="3"/>
    <n v="9"/>
    <m/>
    <s v="==&gt; l'accueil du pôle recette doit pouvoir alerter en cas d'intrusion, or, rien n'est mis en place. Alerte à lancer à la DIMMO très rapidement,et à inscrire dans le DU si cela n'a pas été fait lors de la visite de la DRHAS à ce sujet,"/>
  </r>
  <r>
    <x v="1"/>
    <s v="Prise en charge"/>
    <x v="1"/>
    <s v="Comptable"/>
    <s v="Pôle dépense"/>
    <s v="PÔLE D - selon portefeuille -"/>
    <s v="PÔLE D - selon portefeuille -"/>
    <s v="Emmanuelle DOMINJON"/>
    <s v="Absence de visa de l’autorité chargée du contrôle financier"/>
    <s v="R2-2-1-1"/>
    <s v="L’acte n’est pas visé par l’autorité chargée du contrôle financier alors qu’il devait lui être soumis."/>
    <m/>
    <n v="4"/>
    <n v="4"/>
    <n v="16"/>
    <n v="3"/>
    <s v="Contrôle de l’intervention du visa et du respect des seuils de contrôle par l’autorité chargée du contrôle financier dans le cadre du plan CHD (autocontrôle)._x000a_Contrôle de supervision contemporain lors de la signature de la suspension de la prise en charge ou de la demande de régularisation (indu).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0"/>
    <s v="Dispositions relatives à l’exercice du contrôle financier sur l’établissement._x000a_Sensibilisation au circuit de circulation des documents."/>
    <n v="0"/>
    <s v="Éventuellement, courrier de signalement de suspension de prise en charge."/>
    <n v="0"/>
    <n v="0"/>
    <n v="3"/>
    <n v="9"/>
    <m/>
    <s v="==&gt; la DAF peut-elle me fournir son schéma de contrôle financier exercé au sein de l'université ? Quel est le circuit du contrôle global de l'ordonnateur ?"/>
  </r>
  <r>
    <x v="1"/>
    <s v="Prise en charge"/>
    <x v="1"/>
    <s v="Comptable"/>
    <s v="Administration générale"/>
    <s v="Nadine CHAPPUIS"/>
    <s v="Nathalie GALUCHOT"/>
    <s v="Xavier EYMARD"/>
    <s v="Carence dans l’approche par les risques et les enjeux du contrôle de la dépense"/>
    <s v="R2-2-1-2"/>
    <s v="Pas de politique de visa organisée : les normes du contrôle hiérarchisé de la dépense ne sont pas appliquées."/>
    <m/>
    <n v="4"/>
    <n v="4"/>
    <n v="16"/>
    <n v="3"/>
    <s v="Elaboration d’un plan de contrôle hiérarchisé de la dépense (CHD) ou de contrôle allégé en partenariat (CAP)._x000a_Le cas échéant, réorganisation du service : les agents peuvent être spécialisés au sein du service en fonction de la nature et de la complexité de la dépense (simples factures, marchés complexes…)._x000a_Éventuellement, contrôle de supervision a posteriori sur échantillon, pour les dépenses complexes et à montant élevé, à programmer dans le plan de contrôle interne._x000a_Contrôle de supervision a posteriori :_x000a_- soit dans le cadre du plan de CHD (Guide méthodologique du contrôle hiérarchisé des dépenses publiques dans les EPN – fiche 17), notamment sur le suivi du plan de contrôle établi pour chaque ordonnateur (taille de l’échantillon, critères de sélection de l’échantillon, moment du contrôle, intensité du contrôle), sur le respect de la règle d’échantillonnage minimum, et sur la correcte application du référentiel national obligatoire (contrôle a priori et exhaustif) ;_x000a_- soit lors du diagnostic du processus, de la mise en place et de l’effectivité de ces mesures._x000a_Validation de l’établissement et des modifications du plan de contrôle par la DGFiP."/>
    <n v="0"/>
    <s v="Etablissement et diffusion d’un guide de la commande publique._x000a_Diffusion du guide méthodologique du contrôle hiérarchisé de la dépense._x000a_Sensibilisation et formation des agents au visa de la commande publique."/>
    <n v="0"/>
    <m/>
    <n v="5"/>
    <n v="5"/>
    <n v="3"/>
    <n v="9"/>
    <m/>
    <s v="==&gt; Elaboration d’un plan de contrôle hiérarchisé de la dépense (CHD) ou de contrôle allégé en partenariat (CAP)._x000a_Le cas échéant, réorganisation du service : les agents peuvent être spécialisés au sein du service en fonction de la nature et de la complexité de la dépense (simples factures, marchés complexes…)._x000a_Éventuellement, contrôle de supervision a posteriori sur échantillon, pour les dépenses complexes et à montant élevé, à programmer dans le plan de contrôle interne._x000a_Contrôle de supervision a posteriori :_x000a_- soit dans le cadre du plan de CHD (Guide méthodologique du contrôle hiérarchisé des dépenses publiques dans les EPN – fiche 17), notamment sur le suivi du plan de contrôle établi pour chaque ordonnateur (taille de l’échantillon, critères de sélection de l’échantillon, moment du contrôle, intensité du contrôle), sur le respect de la règle d’échantillonnage minimum, et sur la correcte application du référentiel national obligatoire (contrôle a priori et exhaustif) ;_x000a_- soit lors du diagnostic du processus, de la mise en place et de l’effectivité de ces mesures._x000a_Validation de l’établissement et des modifications du plan de contrôle par la DGFiP._x000a__x000a_==&gt; Etablissement et diffusion d’un guide de la commande publique._x000a_Diffusion du guide méthodologique du contrôle hiérarchisé de la dépense._x000a_Sensibilisation et formation des agents au visa de la commande publique."/>
  </r>
  <r>
    <x v="1"/>
    <s v="Prise en charge"/>
    <x v="1"/>
    <s v="Comptable"/>
    <s v="Administration générale"/>
    <s v="Nadine CHAPPUIS"/>
    <s v="Nathalie GALUCHOT"/>
    <s v="Xavier EYMARD"/>
    <s v="Carence dans l’approche par les risques et les enjeux du contrôle de la dépense"/>
    <s v="R2-2-1-2"/>
    <s v="Aucun plan de contrôle hiérarchisé n’a été établi ni validé."/>
    <m/>
    <n v="4"/>
    <n v="4"/>
    <n v="16"/>
    <n v="3"/>
    <m/>
    <n v="0"/>
    <m/>
    <n v="0"/>
    <m/>
    <n v="5"/>
    <n v="5"/>
    <n v="3"/>
    <n v="9"/>
    <m/>
    <s v="==&gt; Elaboration d’un plan de contrôle hiérarchisé de la dépense (CHD) ou de contrôle allégé en partenariat (CAP)._x000a_Le cas échéant, réorganisation du service : les agents peuvent être spécialisés au sein du service en fonction de la nature et de la complexité de la dépense (simples factures, marchés complexes…)._x000a_Éventuellement, contrôle de supervision a posteriori sur échantillon, pour les dépenses complexes et à montant élevé, à programmer dans le plan de contrôle interne._x000a_Contrôle de supervision a posteriori :_x000a_- soit dans le cadre du plan de CHD (Guide méthodologique du contrôle hiérarchisé des dépenses publiques dans les EPN – fiche 17), notamment sur le suivi du plan de contrôle établi pour chaque ordonnateur (taille de l’échantillon, critères de sélection de l’échantillon, moment du contrôle, intensité du contrôle), sur le respect de la règle d’échantillonnage minimum, et sur la correcte application du référentiel national obligatoire (contrôle a priori et exhaustif) ;_x000a_- soit lors du diagnostic du processus, de la mise en place et de l’effectivité de ces mesures._x000a_Validation de l’établissement et des modifications du plan de contrôle par la DGFiP._x000a__x000a_==&gt; Etablissement et diffusion d’un guide de la commande publique._x000a_Diffusion du guide méthodologique du contrôle hiérarchisé de la dépense._x000a_Sensibilisation et formation des agents au visa de la commande publique."/>
  </r>
  <r>
    <x v="1"/>
    <s v="Prise en charge"/>
    <x v="1"/>
    <s v="Comptable"/>
    <s v="Administration générale"/>
    <s v="Nadine CHAPPUIS"/>
    <s v="Nathalie GALUCHOT"/>
    <s v="Xavier EYMARD"/>
    <s v="Carence dans l’approche par les risques et les enjeux du contrôle de la dépense"/>
    <s v="R2-2-1-2"/>
    <s v="Les modalités de contrôle fixées dans le plan de contrôle ne sont pas respectées."/>
    <m/>
    <n v="4"/>
    <n v="4"/>
    <n v="16"/>
    <n v="3"/>
    <m/>
    <n v="0"/>
    <m/>
    <n v="0"/>
    <m/>
    <n v="5"/>
    <n v="5"/>
    <n v="3"/>
    <n v="9"/>
    <m/>
    <s v="==&gt; Elaboration d’un plan de contrôle hiérarchisé de la dépense (CHD) ou de contrôle allégé en partenariat (CAP)._x000a_Le cas échéant, réorganisation du service : les agents peuvent être spécialisés au sein du service en fonction de la nature et de la complexité de la dépense (simples factures, marchés complexes…)._x000a_Éventuellement, contrôle de supervision a posteriori sur échantillon, pour les dépenses complexes et à montant élevé, à programmer dans le plan de contrôle interne._x000a_Contrôle de supervision a posteriori :_x000a_- soit dans le cadre du plan de CHD (Guide méthodologique du contrôle hiérarchisé des dépenses publiques dans les EPN – fiche 17), notamment sur le suivi du plan de contrôle établi pour chaque ordonnateur (taille de l’échantillon, critères de sélection de l’échantillon, moment du contrôle, intensité du contrôle), sur le respect de la règle d’échantillonnage minimum, et sur la correcte application du référentiel national obligatoire (contrôle a priori et exhaustif) ;_x000a_- soit lors du diagnostic du processus, de la mise en place et de l’effectivité de ces mesures._x000a_Validation de l’établissement et des modifications du plan de contrôle par la DGFiP._x000a__x000a_==&gt; Etablissement et diffusion d’un guide de la commande publique._x000a_Diffusion du guide méthodologique du contrôle hiérarchisé de la dépense._x000a_Sensibilisation et formation des agents au visa de la commande publique."/>
  </r>
  <r>
    <x v="1"/>
    <s v="Prise en charge"/>
    <x v="1"/>
    <s v="Comptable"/>
    <s v="Administration générale"/>
    <s v="Nadine CHAPPUIS"/>
    <s v="Nathalie GALUCHOT"/>
    <s v="Xavier EYMARD"/>
    <s v="Carence dans l’approche par les risques et les enjeux du contrôle de la dépense"/>
    <s v="R2-2-1-2"/>
    <s v="Carence dans la politique de contrôle et de suivi des marchés."/>
    <m/>
    <n v="4"/>
    <n v="4"/>
    <n v="16"/>
    <n v="3"/>
    <m/>
    <n v="0"/>
    <m/>
    <n v="0"/>
    <m/>
    <n v="5"/>
    <n v="5"/>
    <n v="3"/>
    <n v="9"/>
    <m/>
    <s v="==&gt; Elaboration d’un plan de contrôle hiérarchisé de la dépense (CHD) ou de contrôle allégé en partenariat (CAP)._x000a_Le cas échéant, réorganisation du service : les agents peuvent être spécialisés au sein du service en fonction de la nature et de la complexité de la dépense (simples factures, marchés complexes…)._x000a_Éventuellement, contrôle de supervision a posteriori sur échantillon, pour les dépenses complexes et à montant élevé, à programmer dans le plan de contrôle interne._x000a_Contrôle de supervision a posteriori :_x000a_- soit dans le cadre du plan de CHD (Guide méthodologique du contrôle hiérarchisé des dépenses publiques dans les EPN – fiche 17), notamment sur le suivi du plan de contrôle établi pour chaque ordonnateur (taille de l’échantillon, critères de sélection de l’échantillon, moment du contrôle, intensité du contrôle), sur le respect de la règle d’échantillonnage minimum, et sur la correcte application du référentiel national obligatoire (contrôle a priori et exhaustif) ;_x000a_- soit lors du diagnostic du processus, de la mise en place et de l’effectivité de ces mesures._x000a_Validation de l’établissement et des modifications du plan de contrôle par la DGFiP._x000a__x000a_==&gt; Etablissement et diffusion d’un guide de la commande publique._x000a_Diffusion du guide méthodologique du contrôle hiérarchisé de la dépense._x000a_Sensibilisation et formation des agents au visa de la commande publique."/>
  </r>
  <r>
    <x v="1"/>
    <s v="Prise en charge"/>
    <x v="1"/>
    <s v="Comptable"/>
    <s v="Pôle dépense"/>
    <s v="PÔLE D - selon portefeuille -"/>
    <s v="PÔLE D - selon portefeuille -"/>
    <s v="Emmanuelle DOMINJON"/>
    <s v="Absence ou mauvaise traçabilité du résultat des contrôles"/>
    <s v="R2-2-1-6"/>
    <s v="Les contrôles ne sont pas tracés dans l’application informatique."/>
    <m/>
    <n v="4"/>
    <n v="4"/>
    <n v="16"/>
    <n v="3"/>
    <s v="Contrôle du correct renseignement des rubriques des codes erreurs (autocontrôle)._x000a_Contrôle de supervision a posteriori :_x000a_- soit dans le cadre du plan de CHD (Guide méthodologique du contrôle hiérarchisé des dépenses publiques dans les EPN – fiche 17), notamment sur la traçabilité des contrôles, et la correcte codification des erreurs dans les applications informatiques ;_x000a_- soit lors du diagnostic du processus, de la mise en place et de l’effectivité de ces mesures."/>
    <n v="1"/>
    <s v="Diffusion du guide méthodologique du contrôle hiérarchisé de la dépense, de l’index des codes erreurs._x000a_Sensibilisation à la méthodologie du CHD, à l’utilisation de l’index des codes erreurs prévu dans le cahier des charges informatiques du CHD, et de la feuille de contrôle."/>
    <n v="1"/>
    <s v="Traçabilité des plans de contrôle, des contrôles et de leurs résultats."/>
    <n v="1"/>
    <n v="3"/>
    <n v="3"/>
    <n v="9"/>
    <m/>
    <s v="==&gt; un tableau de recensement des anomalies dans le cadre des contrôles règlementaires &amp; thématiques a été fourni le 08/07/2021 au pôle dépense pour consignation au fil de l'eau, et consolidation annuelle. Faire un point à la rentrée sur l'utilisation du tableur ;"/>
  </r>
  <r>
    <x v="2"/>
    <s v="Inventaire"/>
    <x v="2"/>
    <s v="Comptable"/>
    <s v="Pôle comptabilité"/>
    <s v="Nicolas BAYER"/>
    <s v="Natacha BERNADIN"/>
    <s v="Isabelle BUDIN"/>
    <s v="Fichier des immobilisations et état de l’actif ne recensant pas l’ensemble du parc immobilier"/>
    <s v="R6-1-1-1"/>
    <s v="Carence dans la concertation avec l’ordonnateur."/>
    <m/>
    <n v="4"/>
    <n v="4"/>
    <n v="16"/>
    <n v="3"/>
    <s v="Mise en place d’une politique organisée et formalisée quant à l’actif des établissements publics : organisation des travaux avec les données de l’ordonnateur, suivi d’opérations comptables particulières (apports, régularisation des immobilisations en cours, cession d’immobilisation...)._x000a__x000a_Concertation régulière avec les services de l’ordonnateur, notamment le service chargé du suivi du parc immobilier pour contrôle d’ajustement de l’actif._x000a__x000a_Contrôle de supervision, lors du diagnostic du processus, de la mise en place effective de ces mesures."/>
    <n v="0"/>
    <s v="Dans la mesure du possible, établissement et diffusion, en lien avec l’ordonnateur des modalités (acteurs, délais, documents) de transmission des documents d’inventaire des biens immobiliers."/>
    <n v="0"/>
    <m/>
    <n v="0"/>
    <n v="0"/>
    <n v="3"/>
    <n v="9"/>
    <m/>
    <s v="==&gt; Mise en place d’une politique organisée et formalisée quant à l’actif des établissements publics : organisation des travaux avec les données de l’ordonnateur, suivi d’opérations comptables particulières (apports, régularisation des immobilisations en cours, cession d’immobilisation...)._x000a__x000a_Concertation régulière avec les services de l’ordonnateur, notamment le service chargé du suivi du parc immobilier pour contrôle d’ajustement de l’actif._x000a__x000a_Contrôle de supervision, lors du diagnostic du processus, de la mise en place effective de ces mesures._x000a__x000a_==&gt; Dans la mesure du possible, établissement et diffusion, en lien avec l’ordonnateur des modalités (acteurs, délais, documents) de transmission des documents d’inventaire des biens immobiliers."/>
  </r>
  <r>
    <x v="2"/>
    <s v="Inventaire"/>
    <x v="2"/>
    <s v="Comptable"/>
    <s v="Pôle comptabilité"/>
    <s v="Nicolas BAYER"/>
    <s v="Natacha BERNADIN"/>
    <s v="Isabelle BUDIN"/>
    <s v="Discordances entre le fichier des immobilisations, l’état de l’actif, la comptabilité générale et le registre d’inventaire"/>
    <s v="R6-1-1-2"/>
    <s v="Absence d’ajustement entre le fichier des immobilisations, l’état de l’actif et la comptabilité générale."/>
    <m/>
    <n v="4"/>
    <n v="4"/>
    <n v="16"/>
    <n v="3"/>
    <s v="Contrôle d’ajustement (périodique, au minimum en fin d’exercice) entre le fichier des immobilisations / l’état de l’actif et le registre d’inventaire tenu par l’ordonnateur (service chargé du suivi du parc mmobilier). _x000a__x000a_Contrôle d’ajustement (périodique, au minimum en fin d’exercice) entre le fichier des immobilisations / l’état de l’actif et la comptabilité générale (autocontrôle)._x000a__x000a_En cas de discordances avec le registre d’inventaire, saisine de l’ordonnateur pour ajustement. Contrôle de supervision contemporain lors du visa de courrier de saisine de l’ordonnateur._x000a__x000a_Contrôle de supervision, lors du diagnostic du processus, de la mise en place effective de ces mesures."/>
    <n v="0"/>
    <s v="Établissement et diffusion de la description des modalités d’ajustement entre la comptabilité générale et la comptabilité auxiliaire des immobilisations (état de l’actif – fichier des immobilisations)."/>
    <n v="0"/>
    <s v="Archivage des copies de courriers de saisine de l’ordonnateur."/>
    <n v="0"/>
    <n v="0"/>
    <n v="3"/>
    <n v="9"/>
    <m/>
    <s v="==&gt; Contrôle d’ajustement (périodique, au minimum en fin d’exercice) entre le fichier des immobilisations / l’état de l’actif et le registre d’inventaire tenu par l’ordonnateur (service chargé du suivi du parc mmobilier). _x000a__x000a_Contrôle d’ajustement (périodique, au minimum en fin d’exercice) entre le fichier des immobilisations / l’état de l’actif et la comptabilité générale (autocontrôle)._x000a__x000a_En cas de discordances avec le registre d’inventaire, saisine de l’ordonnateur pour ajustement. Contrôle de supervision contemporain lors du visa de courrier de saisine de l’ordonnateur._x000a__x000a_Contrôle de supervision, lors du diagnostic du processus, de la mise en place effective de ces mesures._x000a__x000a_==&gt; Établissement et diffusion de la description des modalités d’ajustement entre la comptabilité générale et la comptabilité auxiliaire des immobilisations (état de l’actif – fichier des immobilisations)._x000a__x000a_==&gt; Archivage des copies de courriers de saisine de l’ordonnateur."/>
  </r>
  <r>
    <x v="2"/>
    <s v="Inventaire"/>
    <x v="2"/>
    <s v="Comptable"/>
    <s v="Pôle comptabilité"/>
    <s v="Nicolas BAYER"/>
    <s v="Natacha BERNADIN"/>
    <s v="Isabelle BUDIN"/>
    <s v="Discordances entre le fichier des immobilisations, l’état de l’actif, la comptabilité générale et le registre d’inventaire"/>
    <s v="R6-1-1-2"/>
    <s v="Absence d’ajustement entre le fichier des immobilisations / l’état de l’actif et le registre d’inventaire de l’ordonnateur. "/>
    <m/>
    <n v="4"/>
    <n v="4"/>
    <n v="16"/>
    <n v="3"/>
    <m/>
    <n v="0"/>
    <m/>
    <n v="0"/>
    <m/>
    <n v="0"/>
    <n v="0"/>
    <n v="3"/>
    <n v="9"/>
    <m/>
    <s v="==&gt; Contrôle d’ajustement (périodique, au minimum en fin d’exercice) entre le fichier des immobilisations / l’état de l’actif et le registre d’inventaire tenu par l’ordonnateur (service chargé du suivi du parc mmobilier). _x000a__x000a_Contrôle d’ajustement (périodique, au minimum en fin d’exercice) entre le fichier des immobilisations / l’état de l’actif et la comptabilité générale (autocontrôle)._x000a__x000a_En cas de discordances avec le registre d’inventaire, saisine de l’ordonnateur pour ajustement. Contrôle de supervision contemporain lors du visa de courrier de saisine de l’ordonnateur._x000a__x000a_Contrôle de supervision, lors du diagnostic du processus, de la mise en place effective de ces mesures._x000a__x000a_==&gt; Établissement et diffusion de la description des modalités d’ajustement entre la comptabilité générale et la comptabilité auxiliaire des immobilisations (état de l’actif – fichier des immobilisations)._x000a__x000a_==&gt; Archivage des copies de courriers de saisine de l’ordonnateur."/>
  </r>
  <r>
    <x v="2"/>
    <s v="Inventaire"/>
    <x v="3"/>
    <s v="Comptable"/>
    <s v="Pôle comptabilité"/>
    <s v="Nicolas BAYER"/>
    <s v="Natacha BERNADIN"/>
    <s v="Isabelle BUDIN"/>
    <s v="Documents comptables classés ou archivés de manière impropre"/>
    <s v="R6-1-2-1"/>
    <s v="Absence d’archivage des documents afférents aux bien inventoriés, reçus, sortis."/>
    <m/>
    <n v="4"/>
    <n v="4"/>
    <n v="16"/>
    <n v="3"/>
    <s v="Contrôle de supervision, lors du diagnostic du processus, de la mise en place et de l’effectivité de ces mesures."/>
    <n v="0"/>
    <s v="Documentation et diffusion des règles définies en matière de conservation des documents comptables et des pièces justificatives afférents aux réceptions. Les règles de conservation des documents et pièces doivent être déterminées, en distinguant :_x000a_- ce qui doit être transmis à l’acteur en aval du processus._x000a_- ce qui doit être archivé, de ce qui doit demeurer à disposition des services._x000a_- parmi ce qui doit être archivé, les archives vivantes (non nécessaires au fonctionnement habituel du service mais qui doivent rester à proximité pour être probablement utilisées), des archives mortes."/>
    <n v="0"/>
    <s v="Les documents comptables et pièces justificatives doivent être archivés dans une série chronologique continue, et accessibles sans délai (dossier de lôture)._x000a__x000a_Les pièces majeures (actes juridiques, délibérations, etc.) concernant les immobilisations sont conservées dans des dossiers par catégorie_x000a_d’immobilisations (immeubles, parc automobile, valeurs financières, biens affectés, etc.). Ces dossiers sont classés par numéro de compte. Les pièces concernant les données communes (délibérations fixant les durées d’amortissement, bordereaux de transmission de l’ordonnateur, bordereaux de titres et de mandats relatifs aux amortissements et dépréciations, etc.) sont classées dans un dossier distinct. _x000a_Les subventions en nature constituées par des biens amortissables (C/131) doivent faire l’objet d’un suivi particulier afin de s’assurer de leur reprise en section de fonctionnement, puis de leur apurement._x000a__x000a_Ces règles s’appliquent également, en cas de sortie de l’actif, au document établi par l’ordonnateur qui doit indiquer la désignation du bien sorti, son_x000a_numéro d’inventaire, la date et la valeur d’acquisition, s’il est amortissable ou non et dans l’affirmative montant des amortissements pratiqués_x000a_ainsi que l’état des subventions afférentes, compte par nature concerné._x000a__x000a_Une copie du dossier sur les justifications des rectifications apportées aux comptes de biens immobiliers doit archivée."/>
    <n v="0"/>
    <n v="0"/>
    <n v="3"/>
    <n v="9"/>
    <m/>
    <s v="==&gt; Contrôle de supervision, lors du diagnostic du processus, de la mise en place et de l’effectivité de ces mesures._x000a_==&gt; Documentation et diffusion des règles définies en matière de conservation des documents comptables et des pièces justificatives afférents aux réceptions. Les règles de conservation des documents et pièces doivent être déterminées, en distinguant :_x000a_- ce qui doit être transmis à l’acteur en aval du processus._x000a_- ce qui doit être archivé, de ce qui doit demeurer à disposition des services._x000a_- parmi ce qui doit être archivé, les archives vivantes (non nécessaires au fonctionnement habituel du service mais qui doivent rester à proximité pour être probablement utilisées), des archives mortes._x000a_==&gt;Les documents comptables et pièces justificatives doivent être archivés dans une série chronologique continue, et accessibles sans délai (dossier de lôture)._x000a__x000a_Les pièces majeures (actes juridiques, délibérations, etc.) concernant les immobilisations sont conservées dans des dossiers par catégorie_x000a_d’immobilisations (immeubles, parc automobile, valeurs financières, biens affectés, etc.). Ces dossiers sont classés par numéro de compte. Les pièces concernant les données communes (délibérations fixant les durées d’amortissement, bordereaux de transmission de l’ordonnateur, bordereaux de titres et de mandats relatifs aux amortissements et dépréciations, etc.) sont classées dans un dossier distinct. _x000a_Les subventions en nature constituées par des biens amortissables (C/131) doivent faire l’objet d’un suivi particulier afin de s’assurer de leur reprise en section de fonctionnement, puis de leur apurement._x000a__x000a_Ces règles s’appliquent également, en cas de sortie de l’actif, au document établi par l’ordonnateur qui doit indiquer la désignation du bien sorti, son_x000a_numéro d’inventaire, la date et la valeur d’acquisition, s’il est amortissable ou non et dans l’affirmative montant des amortissements pratiqués_x000a_ainsi que l’état des subventions afférentes, compte par nature concerné._x000a__x000a_Une copie du dossier sur les justifications des rectifications apportées aux comptes de biens immobiliers doit archivée._x000a_"/>
  </r>
  <r>
    <x v="2"/>
    <s v="Inventaire"/>
    <x v="3"/>
    <s v="Comptable"/>
    <s v="Pôle comptabilité"/>
    <s v="Nicolas BAYER"/>
    <s v="Natacha BERNADIN"/>
    <s v="Isabelle BUDIN"/>
    <s v="Documents comptables classés ou archivés de manière impropre"/>
    <s v="R6-1-2-1"/>
    <s v="Pièces manquantes, ne permettant pas d’appuyer les opérations."/>
    <m/>
    <n v="4"/>
    <n v="4"/>
    <n v="16"/>
    <n v="3"/>
    <m/>
    <n v="0"/>
    <m/>
    <n v="0"/>
    <m/>
    <n v="0"/>
    <n v="0"/>
    <n v="3"/>
    <n v="9"/>
    <m/>
    <s v="==&gt; Contrôle de supervision, lors du diagnostic du processus, de la mise en place et de l’effectivité de ces mesures._x000a_==&gt; Documentation et diffusion des règles définies en matière de conservation des documents comptables et des pièces justificatives afférents aux réceptions. Les règles de conservation des documents et pièces doivent être déterminées, en distinguant :_x000a_- ce qui doit être transmis à l’acteur en aval du processus._x000a_- ce qui doit être archivé, de ce qui doit demeurer à disposition des services._x000a_- parmi ce qui doit être archivé, les archives vivantes (non nécessaires au fonctionnement habituel du service mais qui doivent rester à proximité pour être probablement utilisées), des archives mortes._x000a_==&gt;Les documents comptables et pièces justificatives doivent être archivés dans une série chronologique continue, et accessibles sans délai (dossier de lôture)._x000a__x000a_Les pièces majeures (actes juridiques, délibérations, etc.) concernant les immobilisations sont conservées dans des dossiers par catégorie_x000a_d’immobilisations (immeubles, parc automobile, valeurs financières, biens affectés, etc.). Ces dossiers sont classés par numéro de compte. Les pièces concernant les données communes (délibérations fixant les durées d’amortissement, bordereaux de transmission de l’ordonnateur, bordereaux de titres et de mandats relatifs aux amortissements et dépréciations, etc.) sont classées dans un dossier distinct. _x000a_Les subventions en nature constituées par des biens amortissables (C/131) doivent faire l’objet d’un suivi particulier afin de s’assurer de leur reprise en section de fonctionnement, puis de leur apurement._x000a__x000a_Ces règles s’appliquent également, en cas de sortie de l’actif, au document établi par l’ordonnateur qui doit indiquer la désignation du bien sorti, son_x000a_numéro d’inventaire, la date et la valeur d’acquisition, s’il est amortissable ou non et dans l’affirmative montant des amortissements pratiqués_x000a_ainsi que l’état des subventions afférentes, compte par nature concerné._x000a__x000a_Une copie du dossier sur les justifications des rectifications apportées aux comptes de biens immobiliers doit archivée._x000a_"/>
  </r>
  <r>
    <x v="2"/>
    <s v="Inventaire"/>
    <x v="3"/>
    <s v="Comptable"/>
    <s v="Pôle comptabilité"/>
    <s v="Nicolas BAYER"/>
    <s v="Natacha BERNADIN"/>
    <s v="Isabelle BUDIN"/>
    <s v="Documents comptables classés ou archivés de manière impropre"/>
    <s v="R6-1-2-1"/>
    <s v="Carence dans la piste d’audit."/>
    <m/>
    <n v="4"/>
    <n v="4"/>
    <n v="16"/>
    <n v="3"/>
    <m/>
    <n v="0"/>
    <m/>
    <n v="0"/>
    <m/>
    <n v="0"/>
    <n v="0"/>
    <n v="3"/>
    <n v="9"/>
    <m/>
    <s v="==&gt; Contrôle de supervision, lors du diagnostic du processus, de la mise en place et de l’effectivité de ces mesures._x000a_==&gt; Documentation et diffusion des règles définies en matière de conservation des documents comptables et des pièces justificatives afférents aux réceptions. Les règles de conservation des documents et pièces doivent être déterminées, en distinguant :_x000a_- ce qui doit être transmis à l’acteur en aval du processus._x000a_- ce qui doit être archivé, de ce qui doit demeurer à disposition des services._x000a_- parmi ce qui doit être archivé, les archives vivantes (non nécessaires au fonctionnement habituel du service mais qui doivent rester à proximité pour être probablement utilisées), des archives mortes._x000a_==&gt;Les documents comptables et pièces justificatives doivent être archivés dans une série chronologique continue, et accessibles sans délai (dossier de lôture)._x000a__x000a_Les pièces majeures (actes juridiques, délibérations, etc.) concernant les immobilisations sont conservées dans des dossiers par catégorie_x000a_d’immobilisations (immeubles, parc automobile, valeurs financières, biens affectés, etc.). Ces dossiers sont classés par numéro de compte. Les pièces concernant les données communes (délibérations fixant les durées d’amortissement, bordereaux de transmission de l’ordonnateur, bordereaux de titres et de mandats relatifs aux amortissements et dépréciations, etc.) sont classées dans un dossier distinct. _x000a_Les subventions en nature constituées par des biens amortissables (C/131) doivent faire l’objet d’un suivi particulier afin de s’assurer de leur reprise en section de fonctionnement, puis de leur apurement._x000a__x000a_Ces règles s’appliquent également, en cas de sortie de l’actif, au document établi par l’ordonnateur qui doit indiquer la désignation du bien sorti, son_x000a_numéro d’inventaire, la date et la valeur d’acquisition, s’il est amortissable ou non et dans l’affirmative montant des amortissements pratiqués_x000a_ainsi que l’état des subventions afférentes, compte par nature concerné._x000a__x000a_Une copie du dossier sur les justifications des rectifications apportées aux comptes de biens immobiliers doit archivée._x000a_"/>
  </r>
  <r>
    <x v="3"/>
    <s v="Paiement par compte bancaire"/>
    <x v="4"/>
    <s v="Comptable"/>
    <s v="Pôle comptabilité"/>
    <s v="Claire FARGETTE"/>
    <s v="Isabelle BUDIN"/>
    <s v="Nathalie GALUCHOT"/>
    <s v="Irrégularité dans la mise en oeuvre des prélèvements."/>
    <s v="R3-2-2-3"/>
    <s v="Non respect des conditions encadrant la mise en oeuvre d’un prélèvement par un établissement public national."/>
    <m/>
    <n v="3"/>
    <n v="4"/>
    <n v="12"/>
    <n v="3"/>
    <s v="Contrôle de la régularité de l’autorisation de prélèvement lors de son établissement (autocontrôle) :_x000a_- pour le paiement des dépenses après service fait et après ordonnancement préalable dont le montant n’excède pas 750 €,_x000a_- quel que soit le montant, pour certaines dépenses payables sans ordonnancement préalable listées au § 3.2.2 de l’instruction 10-003._x000a_Contrôle de supervision contemporain lors de l’envoi de l’autorisation de prélèvement._x000a_Contrôle de supervision a posteriori, lors du diagnostic du processus, de la mise en place et de l’effectivité de ces mesures."/>
    <n v="0"/>
    <s v="Diffusion de l'IJC du 25/05/2021"/>
    <n v="0"/>
    <m/>
    <n v="0"/>
    <n v="0"/>
    <n v="3"/>
    <n v="9"/>
    <m/>
    <s v="==&gt; DFT net alerte des nouveaux prélèvements. Ceux-ci doivent être systématiquement vérifiés (par la personne opérant les rapprochements bancaires). Si nécessaire, faire le rejet. Identifier l'origine du dysfonctionnement : arnaque ? Quel service de l'université non habilité  a mis en place un prélèvement SEPA (DIMMO, Labo, IUT...) ? Une fois identifié, sensibiliser avec traçabilité mail._x000a_Procédure en place, sensibilisation faite à la DIMMO, à ré évaluer (parfois, les prélèvement sauvages sont le fait d'anciens marchés, reconduits, pour lesquels les prestataires s'afr=franchsissent de refaire une autorisation de prélèvement... cf cas d'EDF récemment)"/>
  </r>
  <r>
    <x v="4"/>
    <s v="Recouvrement"/>
    <x v="5"/>
    <s v="Comptable"/>
    <s v="Pôle recette"/>
    <s v="PÔLE R - selon OFN Pôle recette -"/>
    <s v="PÔLE R - selon OFN Pôle recette -"/>
    <s v="Séverine WIBLE MATAGRIN"/>
    <s v="Pièces justificatives insuffisantes ou irrégulières"/>
    <s v="R6-3-1-4"/>
    <s v="Pièces justificatives insuffisantes ou irrégulièresdes rectifications d’encaissement, des modifications des données administratives et_x000a_civiles du débiteur."/>
    <m/>
    <n v="4"/>
    <n v="4"/>
    <n v="16"/>
    <n v="3"/>
    <m/>
    <n v="0"/>
    <m/>
    <n v="0"/>
    <m/>
    <n v="0"/>
    <n v="0"/>
    <n v="3"/>
    <n v="9"/>
    <m/>
    <s v="==&gt; DFT net alerte des nouveaux prélèvements. Ceux-ci doivent être systématiquement vérifiés (par la personne opérant les rapprochements bancaires). Si nécessaire, faire le rejet. Identifier l'origine du dysfonctionnement : arnaque ? Quel service de l'université non habilité  a mis en place un prélèvement SEPA (DIMMO, Labo, IUT...) ? Une fois identifié, sensibiliser avec traçabilité mail._x000a_Procédure en place, sensibilisation faite à la DIMMO, à ré évaluer (parfois, les prélèvement sauvages sont le fait d'anciens marchés, reconduits, pour lesquels les prestataires s'afr=franchsissent de refaire une autorisation de prélèvement... cf cas d'EDF récemment)"/>
  </r>
  <r>
    <x v="5"/>
    <s v="Prise en charge de l'ordre de payer"/>
    <x v="6"/>
    <s v="Comptable"/>
    <m/>
    <m/>
    <m/>
    <m/>
    <s v="Pièces justificatives insuffisantes ou erronées"/>
    <s v="R2-2-1-8"/>
    <s v="L’agent comptable prend en charge l’ordre de payer sur la base d’un document erroné ou faux.  "/>
    <m/>
    <n v="4"/>
    <n v="4"/>
    <n v="16"/>
    <n v="3"/>
    <s v="Contrôle de la présence, de la_x000a_qualité et de la cohérence des pièces justificatives (article 13 RGCP) dans le cadre du plan CHD (autocontrôle)._x000a_Contrôle de supervision par visa du courrier_x000a_adressé, le cas échéant, à l’ordonnateur en cas de suspension du paiement._x000a_Contrôle de supervision a posteriori : _x000a_- soit dans le cadre du plan de CHD (Guide méthodologique du contrôle hiérarchisé des dépenses publiques dans les EPN – fiche 17) ;  _x000a_- soit lors du diagnostic du processus, de la mise en place et de l’effectivité de ces mesures."/>
    <n v="0"/>
    <s v="Diffusion de la réglementation. Éventuellement, établissement et diffusion d’une nomenclature des pièces justificatives des dépenses et d’un guide sur les textes réglementaires actualisés relatifs à la nature de dépense considérée."/>
    <n v="0"/>
    <s v="Archivage des courriers de suspension_x000a_à l’ordonnateur."/>
    <n v="0"/>
    <n v="0"/>
    <n v="3"/>
    <n v="9"/>
    <m/>
    <m/>
  </r>
  <r>
    <x v="5"/>
    <s v="Prise en charge de l'ordre de payer"/>
    <x v="6"/>
    <s v="Comptable"/>
    <m/>
    <m/>
    <m/>
    <m/>
    <s v="Pièces justificatives insuffisantes ou erronées"/>
    <s v="R2-2-1-8"/>
    <s v="Les pièces justificatives sont manquantes ou incomplètes (ordre de mission, état de frais)."/>
    <m/>
    <n v="4"/>
    <n v="4"/>
    <n v="16"/>
    <n v="3"/>
    <m/>
    <n v="0"/>
    <m/>
    <n v="0"/>
    <m/>
    <n v="0"/>
    <n v="0"/>
    <n v="3"/>
    <n v="9"/>
    <m/>
    <m/>
  </r>
  <r>
    <x v="5"/>
    <s v="Prise en charge de l'ordre de payer"/>
    <x v="6"/>
    <s v="Comptable"/>
    <m/>
    <m/>
    <m/>
    <m/>
    <s v="Pièces justificatives insuffisantes ou erronées"/>
    <s v="R2-2-1-8"/>
    <s v="Les modalités de contrôle ne sont pas respectées (présence des pièces justificatives, mentions devant y figurer)."/>
    <m/>
    <n v="4"/>
    <n v="4"/>
    <n v="16"/>
    <n v="3"/>
    <m/>
    <n v="0"/>
    <m/>
    <n v="0"/>
    <m/>
    <n v="0"/>
    <n v="0"/>
    <n v="3"/>
    <n v="9"/>
    <m/>
    <m/>
  </r>
  <r>
    <x v="5"/>
    <s v="Prise en charge de l'ordre de payer"/>
    <x v="6"/>
    <s v="Comptable"/>
    <m/>
    <m/>
    <m/>
    <m/>
    <s v="Mauvaise application des règles de calcul"/>
    <s v="R2-2-6-6"/>
    <s v="Le montant mandaté est en discordance avec le montant fixé par les pièces justificatives."/>
    <m/>
    <n v="4"/>
    <n v="4"/>
    <n v="16"/>
    <n v="3"/>
    <s v="Contrôle de l’exactitude des calculs de liquidation (article 13 RGCP) dans le cadre du plan CHD (autocontrôle)._x000a_Contrôle de supervision par visa du courrier adressé, le cas échéant, à l’ordonnateur en cas de suspension du paiement.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0"/>
    <s v="n"/>
    <n v="0"/>
    <s v="Archivage des courriers de suspension à l’ordonnateur."/>
    <n v="0"/>
    <n v="0"/>
    <n v="3"/>
    <n v="9"/>
    <m/>
    <m/>
  </r>
  <r>
    <x v="5"/>
    <s v="Prise en charge de l'ordre de payer"/>
    <x v="6"/>
    <s v="Comptable"/>
    <m/>
    <m/>
    <m/>
    <m/>
    <s v="Mauvaise application des règles de calcul"/>
    <s v="R2-2-6-6"/>
    <s v="L’avance octroyée est supérieure au montant autorisé."/>
    <m/>
    <n v="4"/>
    <n v="4"/>
    <n v="16"/>
    <n v="3"/>
    <m/>
    <n v="0"/>
    <m/>
    <n v="0"/>
    <m/>
    <n v="0"/>
    <n v="0"/>
    <n v="3"/>
    <n v="9"/>
    <m/>
    <m/>
  </r>
  <r>
    <x v="5"/>
    <s v="Prise en charge de l'ordre de payer"/>
    <x v="6"/>
    <s v="Comptable"/>
    <m/>
    <m/>
    <m/>
    <m/>
    <s v="L’établissement n’a en réalité pas de dette"/>
    <s v="R2-2-4-1"/>
    <s v="Absence de service fait."/>
    <m/>
    <n v="4"/>
    <n v="4"/>
    <n v="16"/>
    <n v="3"/>
    <s v="Contrôle de la justification du service fait et de l’absence de prescription de la dette (article 13 RGCP) dans le cadre du plan CHD (autocontrôle)._x000a_Contrôle de supervision par visa du courrier adressé, le cas échéant, à l’ordonnateur en cas de suspension du paiement._x000a_Contrôle de supervision a posteriori : _x000a_- soit dans le cadre du plan de CHD (Guide méthodologique du contrôle hiérarchisé des dépenses publiques dans les EPN – fiche 17) ;  _x000a_ - soit lors du diagnostic du processus, de la mise en place et de l’effectivité de ces mesures."/>
    <n v="0"/>
    <s v="Archivage des courriers de suspension à l’ordonnateur."/>
    <n v="0"/>
    <m/>
    <n v="0"/>
    <n v="0"/>
    <n v="3"/>
    <n v="9"/>
    <m/>
    <m/>
  </r>
  <r>
    <x v="5"/>
    <s v="Prise en charge de l'ordre de payer"/>
    <x v="6"/>
    <s v="Comptable"/>
    <m/>
    <m/>
    <m/>
    <m/>
    <s v="L’établissement n’a en réalité pas de dette"/>
    <s v="R2-2-4-1"/>
    <s v="La dette sur l’organisme est prescrite."/>
    <m/>
    <n v="4"/>
    <n v="4"/>
    <n v="16"/>
    <n v="3"/>
    <m/>
    <n v="0"/>
    <m/>
    <n v="0"/>
    <m/>
    <n v="0"/>
    <n v="0"/>
    <n v="3"/>
    <n v="9"/>
    <m/>
    <m/>
  </r>
  <r>
    <x v="5"/>
    <s v="Prise en charge de l'ordre de payer"/>
    <x v="6"/>
    <s v="Comptable"/>
    <m/>
    <m/>
    <m/>
    <m/>
    <s v="le donneur d’ordre n’est pas juridiquement compétent"/>
    <s v="R2-2-1-22"/>
    <s v="L’agent comptable prend en charge un mandat émis par un ordonnateur non habilité."/>
    <m/>
    <n v="4"/>
    <n v="4"/>
    <n v="16"/>
    <n v="3"/>
    <s v="Contrôle de l’habilitation des signataires au vu des délégations de signature (article 12 RGCP) dans le cadre du plan CHD (autocontrôle)._x000a_Contrôle de supervision par visa du courrier adressé, le cas échéant, à l’ordonnateur en cas de suspension du paiement.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0"/>
    <s v="Conservation des actes de nomination et des délégations de signature (mis à jour, accessibles à tous, connus des agents)."/>
    <n v="0"/>
    <s v="Archivage des courriers de suspension à l’ordonnateur."/>
    <n v="0"/>
    <n v="0"/>
    <n v="3"/>
    <n v="9"/>
    <m/>
    <m/>
  </r>
  <r>
    <x v="5"/>
    <s v="Prise en charge de l'ordre de payer"/>
    <x v="6"/>
    <s v="Comptable"/>
    <m/>
    <m/>
    <m/>
    <m/>
    <s v="Absence de visa de l’autorité chargée du contrôle financier"/>
    <s v="R2-2-1-1"/>
    <s v="L’acte n’est pas visé par l’autorité chargée du contrôle financier alors qu’il devait lui être soumis."/>
    <m/>
    <n v="4"/>
    <n v="4"/>
    <n v="16"/>
    <n v="3"/>
    <s v="_x0009_Contrôle de l’intervention du visa et du respect des seuils de contrôle par l’autorité chargée du contrôle financier dans le cadre du plan CHD (autocontrôle)._x000a__x0009_Contrôle de supervision a posteriori :_x000a_ _x0009_- soit dans le cadre du plan de CHD (Guide méthodologique du contrôle hiérarchisé des dépenses publiques dans les EPN – fiche 17) ; _x000a_- soit lors du diagnostic du processus, de la mise en place et de l’effectivité de ces mesures."/>
    <n v="0"/>
    <s v="Dispositions relatives à l’exercice du contrôle financier sur l’établissement. Sensibilisation au circuit de circulation des documents."/>
    <n v="0"/>
    <s v="n"/>
    <n v="0"/>
    <n v="0"/>
    <n v="3"/>
    <n v="9"/>
    <m/>
    <m/>
  </r>
  <r>
    <x v="5"/>
    <s v="Prise en charge de l'ordre de payer"/>
    <x v="6"/>
    <s v="Comptable"/>
    <m/>
    <m/>
    <m/>
    <m/>
    <s v="Carence dans l’approche par les risques et les enjeux du contrôle de la dépense"/>
    <s v="R2-2-1-2"/>
    <s v="Non respect des normes posées en matière de contrôle hiérarchisé de la dépense.  "/>
    <m/>
    <n v="4"/>
    <n v="4"/>
    <n v="16"/>
    <n v="3"/>
    <s v="Exploitation des requêtes préconisées par le cahier des charges informatiques du CHD (analyse des taux d’anomalie) dans le cadre des restitutions à l’ordonnateur en distinguant taux d’erreur et taux d’erreurs patrimoniales significatives. _x000a_Si nécessaire, actualisation du plan de contrôle voire mise en place d’un contrôle exhaustif.  _x000a_Contrôle de supervision a posteriori dans le cadre du plan de CHD (Guide méthodologique du contrôle hiérarchisé des dépenses publiques dans les EPN – fiche 17).  Validation de l’établissement et des modifications du plan de contrôle par la DGFiP."/>
    <n v="0"/>
    <s v="Diffusion du guide méthodologique du contrôle hiérarchisé de la dépense dans les EPN – sensibilisation à la méthodologie. _x000a_Plan de contrôle hiérarchisé de la dépense. Le cas échéant, sensibilisation / formation des acteurs aux enjeux et modalités du CHD et du CAP. "/>
    <n v="0"/>
    <s v="Traçabilité des contrôles et de leurs résultats.  _x000a_le plan de contrôle doit être actualisé annuellement, en  fonction des risques (adaptation du taux de sondage au TEPS) – le cas échéant, revenir à un  contrôle exhaustif dès lors que les risques sont trop élevés (TEPS supérieur à 2% des dépenses contrôlées).  Les modalités sont similaires pour le contrôle allégé en partenariat (CAP).  Les plans de contrôle doivent être archivés à l’agence comptable ; les modifications de  plan de  contrôle en cours d’année doivent être tracées à l’appui du plan de contrôle, les incidents informatiques affectant les restitutions liées au CHD doivent être tracées à l’appui du plan de contrôle."/>
    <n v="0"/>
    <n v="0"/>
    <n v="3"/>
    <n v="9"/>
    <m/>
    <m/>
  </r>
  <r>
    <x v="5"/>
    <s v="Prise en charge de l'ordre de payer"/>
    <x v="6"/>
    <s v="Comptable"/>
    <m/>
    <m/>
    <m/>
    <m/>
    <s v="Carence dans l’approche par les risques et les enjeux du contrôle de la dépense"/>
    <s v="R2-2-1-2"/>
    <s v="Les modalités de contrôle fixées dans le plan de contrôle ne sont pas respectées.  "/>
    <m/>
    <n v="4"/>
    <n v="4"/>
    <n v="16"/>
    <n v="3"/>
    <m/>
    <n v="0"/>
    <m/>
    <n v="0"/>
    <m/>
    <n v="0"/>
    <n v="0"/>
    <n v="3"/>
    <n v="9"/>
    <m/>
    <m/>
  </r>
  <r>
    <x v="5"/>
    <s v="Prise en charge de l'ordre de payer"/>
    <x v="6"/>
    <s v="Comptable"/>
    <m/>
    <m/>
    <m/>
    <m/>
    <s v="Carence dans l’approche par les risques et les enjeux du contrôle de la dépense"/>
    <s v="R2-2-1-2"/>
    <s v="Absence de suivi de la pertinence du plan de contrôle.  Aucun plan de contrôle hiérarchisé n’a été établi ni validé."/>
    <m/>
    <n v="4"/>
    <n v="4"/>
    <n v="16"/>
    <n v="3"/>
    <m/>
    <n v="0"/>
    <m/>
    <n v="0"/>
    <m/>
    <n v="0"/>
    <n v="0"/>
    <n v="3"/>
    <n v="9"/>
    <m/>
    <m/>
  </r>
  <r>
    <x v="5"/>
    <s v="Prise en charge de l'ordre de payer"/>
    <x v="6"/>
    <s v="Comptable"/>
    <m/>
    <m/>
    <m/>
    <m/>
    <s v="Absence ou mauvaise traçabilité du résultat des contrôles"/>
    <s v="R2-2-1-6"/>
    <s v="Les contrôles ne sont pas tracés dans l’application informatique."/>
    <m/>
    <n v="4"/>
    <n v="4"/>
    <n v="16"/>
    <n v="3"/>
    <s v="Contrôle du correct renseignement des rubriques des codes erreurs (autocontrôle)._x000a_Contrôle de supervision a posteriori :_x000a_- soit dans le cadre du plan de CHD (Guide méthodologique du contrôle hiérarchisé des dépenses publiques dans les EPN – fiche 17), notamment sur la traçabilité des contrôles, et la correcte codification des erreurs dans les applications informatiques ;_x000a_- soit lors du diagnostic du processus, de la mise en place et de l’effectivité de ces mesures."/>
    <n v="0"/>
    <s v="Diffusion du guide méthodologique du contrôle hiérarchisé de la dépense dans les EPN, de l’index des codes erreurs. Sensibilisation à la méthodologie du CHD, à l’utilisation de l’index des codes erreurs prévu dans le cahier des charges informatiques du CHD, et de la feuille de contrôle."/>
    <n v="0"/>
    <s v="Traçabilité des contrôles et de leurs résultats._x000a_Les incidents informatiques affectant les restitutions liées au CHD doivent être tracées à l’appui du plan de contrôle."/>
    <n v="0"/>
    <n v="0"/>
    <n v="3"/>
    <n v="9"/>
    <m/>
    <m/>
  </r>
  <r>
    <x v="5"/>
    <s v="Prise en charge de l'ordre de payer"/>
    <x v="6"/>
    <s v="Comptable"/>
    <m/>
    <m/>
    <m/>
    <m/>
    <s v="Absence ou mauvaise traçabilité du résultat des contrôles"/>
    <s v="R2-2-1-6"/>
    <s v="Utilisation inappropriée d’un code erreur."/>
    <m/>
    <n v="4"/>
    <n v="4"/>
    <n v="16"/>
    <n v="3"/>
    <m/>
    <n v="0"/>
    <m/>
    <n v="0"/>
    <m/>
    <n v="0"/>
    <n v="0"/>
    <n v="3"/>
    <n v="9"/>
    <m/>
    <m/>
  </r>
  <r>
    <x v="5"/>
    <s v="Prise en charge de l'ordre de payer"/>
    <x v="6"/>
    <s v="Comptable"/>
    <m/>
    <m/>
    <m/>
    <m/>
    <s v="Absence de séparation des tâches et de contrôle efficient"/>
    <s v="R2-2-4-3"/>
    <s v="Lorsque l’agent comptable est chef des services financier, il dispose de transactions relevant par principe de l’ordonnateur."/>
    <m/>
    <n v="4"/>
    <n v="4"/>
    <n v="16"/>
    <n v="3"/>
    <s v="Les transactions (profils) informatiques doivent être réservées à des opérationnels strictement désignés, en respectant la séparation des tâches.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0"/>
    <s v="Organigramme fonctionnel ou document annexé recensant les habilitations."/>
    <n v="0"/>
    <s v="n"/>
    <n v="0"/>
    <n v="0"/>
    <n v="3"/>
    <n v="9"/>
    <m/>
    <m/>
  </r>
  <r>
    <x v="5"/>
    <s v="Prise en charge de l'ordre de payer"/>
    <x v="6"/>
    <s v="Comptable"/>
    <m/>
    <m/>
    <m/>
    <m/>
    <s v="Absence de séparation des tâches et de contrôle efficient"/>
    <s v="R2-2-4-3"/>
    <s v="Avec certains PGI, l’utilisation, par le même opérationnel, de transactions « ordonnateurs » ne permet pas d’assurer aussi strictement le contrôle mutuel."/>
    <m/>
    <n v="4"/>
    <n v="4"/>
    <n v="16"/>
    <n v="3"/>
    <m/>
    <n v="0"/>
    <m/>
    <n v="0"/>
    <m/>
    <n v="0"/>
    <n v="0"/>
    <n v="3"/>
    <n v="9"/>
    <m/>
    <m/>
  </r>
  <r>
    <x v="5"/>
    <s v="Prise en charge de l'ordre de payer"/>
    <x v="6"/>
    <s v="Comptable"/>
    <m/>
    <m/>
    <m/>
    <m/>
    <s v="Absence de suivi des paiements par avances"/>
    <s v="R2-2-2-1"/>
    <s v="Absence de suivi des paiements par avances ne permettant pas de s’assurer du respect : _x000a_- du montant de l’état de frais ;_x000a_- des clauses de la décision génératrice de droits."/>
    <m/>
    <n v="4"/>
    <n v="4"/>
    <n v="16"/>
    <n v="3"/>
    <s v="Contrôle de l’exactitude des calculs de liquidation au vu du dispositif de suivi des avances (article 13 du RGCP) (autocontrôle).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0"/>
    <s v="n"/>
    <n v="0"/>
    <s v="Traçabilité des paiements par avances : mise en place d’un dispositif de suivi des paiements par avances (exemple : tableau de bord ; outil de type tableur…)."/>
    <n v="0"/>
    <n v="0"/>
    <n v="3"/>
    <n v="9"/>
    <m/>
    <m/>
  </r>
  <r>
    <x v="5"/>
    <s v="Prise en charge de l'ordre de payer"/>
    <x v="6"/>
    <s v="Comptable"/>
    <m/>
    <m/>
    <m/>
    <m/>
    <s v="Absence de suivi des paiements par avances"/>
    <s v="R2-2-2-1"/>
    <s v="Le mandat ne fait pas référence aux avances versées."/>
    <m/>
    <n v="4"/>
    <n v="4"/>
    <n v="16"/>
    <n v="3"/>
    <m/>
    <n v="0"/>
    <m/>
    <n v="0"/>
    <m/>
    <n v="0"/>
    <n v="0"/>
    <n v="3"/>
    <n v="9"/>
    <m/>
    <m/>
  </r>
  <r>
    <x v="5"/>
    <s v="Prise en charge de l'ordre de payer"/>
    <x v="6"/>
    <s v="Comptable"/>
    <m/>
    <m/>
    <m/>
    <m/>
    <s v="Enregistrement comptable erroné"/>
    <s v="R4-1-1-19"/>
    <s v="L’écriture comptable a été enregistrée sur une mauvaise imputation."/>
    <m/>
    <n v="4"/>
    <n v="4"/>
    <n v="16"/>
    <n v="3"/>
    <s v="Contrôle de l’enregistrement au bon compte par rapprochement systématique entre les ordres de payer et les pièces justificatives (articles 11 et 12 RGCP) dans le cadre du plan CHD (autocontrôle).  _x000a_Le cas échéant, s’assurer du paramétrage du PGI en service dans l’établissement (autocontrôle).  _x000a_Contrôle de supervision a posteriori :  _x000a_- soit dans le cadre du plan de CHD (Guide méthodologique du contrôle hiérarchisé des dépenses publiques dans les EPN – fiche 17) ;  _x000a_- soit lors du diagnostic du processus, de la mise en place et de l’effectivité de ces mesures."/>
    <n v="0"/>
    <s v="Diffusion d’une nomenclature budgétaire et comptable actualisée de l’établissement."/>
    <n v="0"/>
    <s v="n"/>
    <n v="0"/>
    <n v="0"/>
    <n v="3"/>
    <n v="9"/>
    <m/>
    <m/>
  </r>
  <r>
    <x v="5"/>
    <s v="Prise en charge de l'ordre de payer"/>
    <x v="6"/>
    <s v="Comptable"/>
    <m/>
    <m/>
    <m/>
    <m/>
    <s v="Enregistrements en comptabilité budgétaire erronés"/>
    <s v="R2-2-3-4"/>
    <s v="L’écriture a été enregistrée sur une mauvaise imputation budgétaire (incohérence entre la nature de la dépense et l’imputation budgétaire proposée par l’ordonnateur)."/>
    <m/>
    <n v="4"/>
    <n v="4"/>
    <n v="16"/>
    <n v="3"/>
    <s v="Contrôle du correct enregistrement budgétaire par rapprochement systématique entre les ordres de payer et les pièces justificatives dans le cadre du plan CHD (autocontrôle). _x000a_Le cas échéant, s’assurer périodiquement du paramétrage du PGI en service dans l’établissement (autocontrôle).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0"/>
    <s v="Diffusion d’une nomenclature budgétaire et comptable actualisée de l’établissement."/>
    <n v="0"/>
    <s v="n"/>
    <n v="0"/>
    <n v="0"/>
    <n v="3"/>
    <n v="9"/>
    <m/>
    <m/>
  </r>
  <r>
    <x v="5"/>
    <s v="Prise en charge de l'ordre de payer"/>
    <x v="6"/>
    <s v="Comptable"/>
    <m/>
    <m/>
    <m/>
    <m/>
    <s v="Enregistrements en comptabilité budgétaire erronés"/>
    <s v="R2-2-3-4"/>
    <s v="Les règles d’imputation en dépenses d’investissement ne sont pas respectées."/>
    <m/>
    <n v="4"/>
    <n v="4"/>
    <n v="16"/>
    <n v="3"/>
    <m/>
    <n v="0"/>
    <m/>
    <n v="0"/>
    <m/>
    <n v="0"/>
    <n v="0"/>
    <n v="3"/>
    <n v="9"/>
    <m/>
    <m/>
  </r>
  <r>
    <x v="5"/>
    <s v="Prise en charge de l'ordre de payer"/>
    <x v="6"/>
    <s v="Comptable"/>
    <m/>
    <m/>
    <m/>
    <m/>
    <s v="Discordances entre la comptabilité de l’agent comptable et les ordres de payer émis par l’ordonnateur"/>
    <s v="R2-2-3-5"/>
    <s v="Carence dans l’ajustement entre la comptabilité générale et la comptabilité des engagements."/>
    <m/>
    <n v="4"/>
    <n v="4"/>
    <n v="16"/>
    <n v="3"/>
    <s v="Respect des préconisations du cahier des charges informatiques : l’outil informatique ne doit pas permettre les liquidations sans engagement.  _x000a_Contrôle de rapprochement périodique (mensuel en principe) entre la comptabilité et les ordres de payer (généralement récapitulés par totalisation sur bordereaux) (autocontrôle).  _x000a_Contrôle de supervision par visa du courrier adressé, le cas échéant, à l’ordonnateur en cas de discordance pour contrôle de sa part (états de discordance adressés à l’ordonnateur pour contrôle avec sa propre comptabilité.).  _x000a_Contrôle de supervision, lors du diagnostic du processus, de la mise en place et de l’effectivité de ces mesures."/>
    <n v="0"/>
    <s v="Elaboration et diffusion de fiches de contrôle périodique d’ajustement entre la comptabilité et les ordres de payer (prenant en compte les aspects informatiques)."/>
    <n v="0"/>
    <s v="Archivage des courriers de signalement à l’ordonnateur."/>
    <n v="0"/>
    <n v="0"/>
    <n v="3"/>
    <n v="9"/>
    <m/>
    <m/>
  </r>
  <r>
    <x v="5"/>
    <s v="Prise en charge de l'ordre de payer"/>
    <x v="6"/>
    <s v="Comptable"/>
    <m/>
    <m/>
    <m/>
    <m/>
    <s v="Absence de suivi des paiements"/>
    <s v="R4-1-1-23"/>
    <s v="Double paiement."/>
    <m/>
    <n v="4"/>
    <n v="4"/>
    <n v="16"/>
    <n v="3"/>
    <s v="Contrôle périodique du traitement des paiements (autocontrôle).  _x000a_Contrôle de supervision, lors du diagnostic du processus, de la mise en place et de l’effectivité de ces mesures."/>
    <n v="0"/>
    <s v="n"/>
    <n v="0"/>
    <s v="Suivi des paiements dans un tableau de bord précisant les numéros de mandats, les noms, le cumul des kilomètres par personne, la date de la mission / du déplacement, le mode règlement, le numéro de créance et le montant.  "/>
    <n v="0"/>
    <n v="0"/>
    <n v="3"/>
    <n v="9"/>
    <m/>
    <m/>
  </r>
  <r>
    <x v="5"/>
    <s v="Prise en charge de l'ordre de payer"/>
    <x v="6"/>
    <s v="Comptable"/>
    <m/>
    <m/>
    <m/>
    <m/>
    <s v="Documents et pièces sur les frais de déplacement non archivés ou incorrectement archivés"/>
    <s v="R4-1-1-24"/>
    <s v="Les documents comptables et pièces justificatives sont incorrectement archivés, ou ne sont pas conservés, ou demeurent inaccessibles.  "/>
    <m/>
    <n v="4"/>
    <n v="4"/>
    <n v="16"/>
    <n v="3"/>
    <s v="Eventuellement, contrôle de supervision, lors du diagnostic, de la mise en place et de l’effectivité de ces mesures._x000a_cf référentiel de contrôle interne organisationnel - Archivage.  _x000a_Les pièces justificatives du visa sont transmises au juge des comptes. _x000a_Le classement des mandats et des pièces justificatives doit être organisé avec rigueur pour tenir compte notamment, des contraintes d’envoi au juge des comptes.  Ces normes s’appliquent également en cas de dématérialisation."/>
    <n v="0"/>
    <s v="Documentation et diffusion des règles définies en matière de conservation des documents comptables et des pièces justificatives afférents aux engagements (états de frais, ordres de mission...). _x000a_Les règles de conservation des documents et pièces doivent être déterminées, en distinguant : _x000a_- ce qui doit être transmis à l’acteur en aval du processus ;  _x000a_- ce qui doit être archivé, de ce qui doit demeurer à disposition des services ;  _x000a_- parmi ce qui doit être archivé, les archives vivantes (non nécessaires au fonctionnement habituel du service mais qui doivent rester à proximité pour être probablement utilisées), des archives mortes. "/>
    <n v="0"/>
    <s v="Les documents comptables et pièces justificatives non transmis au juge des comptes doivent être archivés, classés chronologiquement et par type de déplacement et nature de frais, et accessibles sans délai. _x000a_Les fichiers informatiques éventuellement utilisés doivent être sauvegardés. L’archivage concerne également les courriers adressés à l’ordonnateur.  _x000a_Les plans de contrôle de la dépense doivent être archivés à l’agence comptable ; les modifications de plan de contrôle en cours d’année doivent être tracées à l’appui du plan de contrôle. "/>
    <n v="0"/>
    <n v="0"/>
    <n v="3"/>
    <n v="9"/>
    <m/>
    <m/>
  </r>
  <r>
    <x v="5"/>
    <s v="Prise en charge de l'ordre de payer"/>
    <x v="6"/>
    <s v="Comptable"/>
    <m/>
    <m/>
    <m/>
    <m/>
    <s v="Documents et pièces sur les frais de déplacement non archivés ou incorrectement archivés"/>
    <s v="R4-1-1-24"/>
    <s v="Absence de traçabilité. Carence dans la piste d’audit."/>
    <m/>
    <n v="4"/>
    <n v="4"/>
    <n v="16"/>
    <n v="3"/>
    <m/>
    <n v="0"/>
    <m/>
    <n v="0"/>
    <m/>
    <n v="0"/>
    <n v="0"/>
    <n v="3"/>
    <n v="9"/>
    <m/>
    <m/>
  </r>
  <r>
    <x v="6"/>
    <s v="Institution de la régie"/>
    <x v="7"/>
    <s v="Comptable"/>
    <m/>
    <m/>
    <m/>
    <m/>
    <s v="La régie n’est pas légalement constituée"/>
    <s v="R9-1-1-1"/>
    <s v="La constitution de la régie ne respecte pas la réglementation :_x000a_- absence de décision de création ou décision non conforme ou illégale._x000a_- acte constitutif pris par une autorité incompétente._x000a_- non transmission de l’ampliation de l’acte constitutif de la régie à l’agent comptable assignataire"/>
    <m/>
    <n v="4"/>
    <n v="4"/>
    <n v="16"/>
    <n v="3"/>
    <s v="Désignation d’un seul service chargé de la tenue des dossiers de régies (ou à défaut de leur centralisation de manière à disposer d’une vue globale)._x000a_Suivi des dossiers de régie, à chaque modification de la réglementation afférente à la régie ou de changement de régisseur (et de son suppléant) (autocontrôle)._x000a_Éventuellement, contrôle de supervision, lors d’un diagnostic du processus, de la mise en place et de l’effectivité de ces mesures."/>
    <n v="0"/>
    <s v="Décret n°92-681 du 20 juillet 1992 ; instruction codificatrice n°05-042-M9-R du 30 septembre 2005._x000a_Textes propres aux établissements publics nationaux ou aux catégories d’établissements publics nationaux."/>
    <n v="0"/>
    <s v="Les actes constitutifs de la régie sont archivés dans un dossier tenu chez l’ordonnateur."/>
    <n v="0"/>
    <n v="0"/>
    <n v="3"/>
    <n v="9"/>
    <m/>
    <m/>
  </r>
  <r>
    <x v="6"/>
    <s v="Institution de la régie"/>
    <x v="7"/>
    <s v="Comptable"/>
    <m/>
    <m/>
    <m/>
    <m/>
    <s v="Le montant de l’avance est mal évalué"/>
    <s v="R9-1-1-2"/>
    <s v="Le montant de l’avance ne permet pas un fonctionnement normal de la régie : il peut être surévalué ou sous évalué._x000a_Absence de révision périodique du montant de l’avance."/>
    <m/>
    <n v="4"/>
    <n v="4"/>
    <n v="16"/>
    <n v="3"/>
    <s v="Contrôle de l’agent comptable, au moins une fois par an que le montant de l’avance est adapté au montant des dépenses réelles, par comparaison du montant de l’avance avec les montants justifiés (autocontrôle)."/>
    <n v="0"/>
    <s v="Décret du 20 juillet 1992._x000a_Instruction codificatrice M9-R (page 15)."/>
    <n v="0"/>
    <m/>
    <n v="0"/>
    <n v="0"/>
    <n v="3"/>
    <n v="9"/>
    <m/>
    <m/>
  </r>
  <r>
    <x v="6"/>
    <s v="Institution de la régie"/>
    <x v="7"/>
    <s v="Comptable"/>
    <m/>
    <m/>
    <m/>
    <m/>
    <s v="Le titulaire de la régie n’est pas légalement nommé"/>
    <s v="R9-1-1-3"/>
    <s v="L’acte de nomination du régisseur ne respecte pas la réglementation :_x000a_- absence d’acte de nomination du régisseur ou acte non valide ;_x000a_- incompatibilité des fonctions du régisseur nommé avec celles de régisseur."/>
    <m/>
    <n v="4"/>
    <n v="4"/>
    <n v="16"/>
    <n v="3"/>
    <s v="Contrôle de l’agent chargé de la tenue des dossiers de régie, à chaque modification de la réglementation afférente à la régie ou de changement de régisseur (et de son suppléant) (autocontrôle)._x000a_Contrôle de supervision, lors d’un diagnostic du processus, de la mise en place et de l’effectivité de ces mesures"/>
    <n v="0"/>
    <s v="Décret n° 92-681 du 20 juillet 1992; instruction codificatrice n° 05-042 M9-R du 30 septembre 2005._x000a_Le cas échéant, mise en place d’un guide de procédures de nomination et d’installation des régisseurs."/>
    <n v="0"/>
    <m/>
    <n v="0"/>
    <n v="0"/>
    <n v="3"/>
    <n v="9"/>
    <m/>
    <m/>
  </r>
  <r>
    <x v="6"/>
    <s v="Institution de la régie"/>
    <x v="8"/>
    <s v="Comptable"/>
    <m/>
    <m/>
    <m/>
    <m/>
    <s v="La procédure n’est pas enclenchée"/>
    <s v="R9-1-2-1"/>
    <s v="Le régisseur n’a pas constitué de cautionnement ni adhéré à un organisme de cautionnement mutuel._x000a_Il ne paye pas régulièrement sa cotisation annuelle à un organisme de cautionnement mutuel."/>
    <m/>
    <n v="4"/>
    <n v="4"/>
    <n v="16"/>
    <n v="3"/>
    <s v="Contrôle de l’agent chargé de la tenue des dossiers de régie à chaque modification de la régie ou de changement de régisseur (ou de son suppléant) (autocontrôle)._x000a_Éventuellement, mise en place d’une revue annuelle de la constitution du cautionnement par circularisation auprès du régisseur (autocontrôle)._x000a_Contrôle de supervision, lors d’un diagnostic du processus, de l’effectivité de la constitution du cautionnement par le régisseur."/>
    <n v="0"/>
    <s v="Décret n°92-681 du 20 juillet 1992 ; instruction codificatrice n° 05-042 M9-R du 30 septembre 2005. Arrêté du 28 mai 1993 modifié._x000a_Le cas échéant, mise en place d’un guide de procédures de nomination et d’installation des régisseurs."/>
    <n v="0"/>
    <s v="L’agent comptable doit disposer de la preuve du cautionnement du régisseur, et, en cas d’adhésion à une association de cautionnement mutuel, du renouvellement périodique de cette adhésion (cotisation)."/>
    <n v="0"/>
    <n v="0"/>
    <n v="3"/>
    <n v="9"/>
    <m/>
    <m/>
  </r>
  <r>
    <x v="6"/>
    <s v="Institution de la régie"/>
    <x v="8"/>
    <s v="Comptable"/>
    <m/>
    <m/>
    <m/>
    <m/>
    <s v="Carence dans le suivi des régies"/>
    <s v="R9-1-2-2"/>
    <s v="Les documents en possession de l’agent comptable sont incomplets ou inaccessibles._x000a_Absence de mise à jour des dossiers."/>
    <m/>
    <n v="4"/>
    <n v="4"/>
    <n v="16"/>
    <n v="3"/>
    <s v="Si l’agence comptable est importante et fait intervenir plusieurs acteurs pour suivre les régies, établissement d’une centralisation du suivi des dossiers des régies de_x000a_manière à disposer d’une vue globale, et désignation d’un service à cet effet._x000a_Contrôle de l’agent chargé de la tenue des dossiers de régie à chaque modification de la régie ou de changement de régisseur (ou de son suppléant) (autocontrôle)._x000a_Contrôle de supervision, lors d’un diagnostic du processus, de la mise en place et de l’effectivité de ces mesures."/>
    <n v="0"/>
    <s v="Instruction codificatrice n°05- 042-M9-R du 30 septembre 2005._x000a_Le cas échéant, mise en place d’un guide de procédures de nomination et d’installation des régisseurs._x000a_Organigramme fonctionnel retraçant le service et les acteurs chargés de la centralisation du suivi des régies pour le compte de l’agent comptable."/>
    <n v="0"/>
    <s v="Établissement d’un dossier unique, actualisé et complet par régie, tenu par l’agent comptable._x000a_Le comptable doit ouvrir pour chaque régie un dossier comprenant l’acte constitutif de la régie, l’acte de nomination du titulaire de la régie et l’acte de désignation du suppléant._x000a_Les dossiers doivent être mis à jour à chaque événements impactant la vie de la régie (nouvelle recette/ dépense, nouveau moyen de paiement…) ou celle du régisseur/mandataire (cautionnement, indemnité…). Ils doivent également intégrer un exemplaire de chaque remise de service et de chaque rapport d’audit ou de vérification._x000a_Les dossiers des régies dissoutes doivent être archivés de la même manière."/>
    <n v="0"/>
    <n v="0"/>
    <n v="3"/>
    <n v="9"/>
    <m/>
    <m/>
  </r>
  <r>
    <x v="6"/>
    <s v="Institution de la régie"/>
    <x v="8"/>
    <s v="Comptable"/>
    <m/>
    <m/>
    <m/>
    <m/>
    <s v="Le régisseur n’est pas installé"/>
    <s v="R9-1-2-3"/>
    <s v="Le régisseur n’a pas été installé ou son installation est irrégulière (il n’est pas habilité à manier les fonds)."/>
    <m/>
    <n v="4"/>
    <n v="4"/>
    <n v="16"/>
    <n v="3"/>
    <s v="Contrôle de l’agent chargé de la centralisation des opérations de régie, en s’assurant de la qualité du signataire des documents comptables (autocontrôle)._x000a_Contrôle de supervision, lors d’un diagnostic du processus, de la mise en place et de l’effectivité de ces mesures."/>
    <n v="0"/>
    <m/>
    <n v="0"/>
    <m/>
    <n v="0"/>
    <n v="0"/>
    <n v="3"/>
    <n v="9"/>
    <m/>
    <m/>
  </r>
  <r>
    <x v="6"/>
    <s v="Réception des opérations des régies"/>
    <x v="9"/>
    <s v="Comptable"/>
    <m/>
    <m/>
    <m/>
    <m/>
    <s v="Carence dans le suivi des régies de l’établissement"/>
    <s v="R9-2-1-1"/>
    <s v="Désorganisation du suivi des régies de l’établissement public - absence de suivi pertinent._x000a_Aucune structure n’est responsable d’une vision d’ensemble de chaque régie : absence de suivi unique et centralisé au sein de l’agence comptable._x000a_Absence d’archivage des documents de constitution et d’évolution juridique de chaque régie. Redondance ou carence des dossiers de régies._x000a_L’éclatement des contrôles entre plusieurs services, notamment en cas de régie mixte (avances et recettes), peut provoquer des doubles contrôles, une dilution des responsabilités, une absence de vision globale du fonctionnement de la régie."/>
    <m/>
    <n v="4"/>
    <n v="4"/>
    <n v="16"/>
    <n v="3"/>
    <s v="Si l’agence comptable est importante et fait intervenir plusieurs acteurs pour suivre les régies, établissement d’une centralisation du suivi des dossiers des régies de_x000a_manière à disposer d’une vue globale, et désignation d’un service à cet effet (à tout le moins, répartition de la responsabilité du suivi entre services)._x000a_Contrôle de supervision, lors d’un diagnostic du processus, de la mise en place et de l’effectivité de ces mesures."/>
    <n v="0"/>
    <s v="Les agents et/ou services chargés du suivi d’une ou plusieurs régies doivent être désignés dans l’organigramme fonctionnel de l’établissement."/>
    <n v="0"/>
    <s v="Un tableau de bord des régies peut être élaboré par le service chargé de la centralisation du suivi des régies, avec indication, pour chaque régie, du service chargé du suivi des_x000a_dossiers, du contrôle des balances mensuelles et des documents annuels."/>
    <n v="0"/>
    <n v="0"/>
    <n v="3"/>
    <n v="9"/>
    <m/>
    <m/>
  </r>
  <r>
    <x v="6"/>
    <s v="Réception des opérations des régies"/>
    <x v="9"/>
    <s v="Comptable"/>
    <m/>
    <m/>
    <m/>
    <m/>
    <s v="Les opérations des régies ne sont pas reçues par l’agent comptable"/>
    <s v="R9-2-1-2"/>
    <s v="Les transferts ne sont pas réalisés ou ne respectent pas la périodicité requise._x000a_Les régies ne transmettent pas leurs opérations dans les délais._x000a_Les opérations comptables des régies ne sont pas enregistrées dans les meilleurs délais._x000a_Les erreurs comptables détectées ne sont pas rectifiées immédiatement._x000a_Impact en matière de gestion budgétaire et de gestion de trésorerie."/>
    <m/>
    <n v="4"/>
    <n v="4"/>
    <n v="16"/>
    <n v="3"/>
    <s v="Contrôle de la réalisation du transfert des documents comptables, pièces justificatives et fonds à remettre par le régisseur suivant la périodicité requise, au vu du calendrier_x000a_(autocontrôle)._x000a_Relance en cas de non réception._x000a_Information de l’audit interne le cas échéant._x000a_Contrôle de supervision, lors d’un diagnostic du processus, de la mise en place et de l’effectivité de ces mesures."/>
    <n v="0"/>
    <s v="Documentation et diffusion des modalités de transmission des opérations des régies avec établissement d’un calendrier de transmission des opérations des régies (acteurs, modalités, périodicité, voire établissement d’un échéancier par régie)._x000a_Sensibilisation du régisseur à la réglementation._x000a_La nomination d’un nouveau régisseur est notamment l’occasion de préciser les modalités de transfert des opérations et les documents à produire."/>
    <n v="0"/>
    <s v="Les observations liées aux éventuels dysfonctionnements d’une régie doivent être formalisées (tableau de bord des incidents ou anomalies constatées) et mutualisées._x000a_Traçabilité de la réception des opérations transmises par les régisseurs (annotation du calendrier, d’un échéancier ou du tableau de bord de suivi des régies…)."/>
    <n v="0"/>
    <n v="0"/>
    <n v="3"/>
    <n v="9"/>
    <m/>
    <m/>
  </r>
  <r>
    <x v="6"/>
    <s v="Réception des opérations des régies"/>
    <x v="9"/>
    <s v="Comptable"/>
    <m/>
    <m/>
    <m/>
    <m/>
    <s v="Le contrôle de la balance des comptes n’est pas effectué mensuellement"/>
    <s v="R9-2-1-3"/>
    <s v="Le contrôle de la balance des comptes n’est pas effectué mensuellement."/>
    <m/>
    <n v="4"/>
    <n v="4"/>
    <n v="16"/>
    <n v="3"/>
    <s v="Contrôle mensuel de la balance des comptes (autocontrôle) :_x000a_- équilibre général de la balance ;_x000a_- sens du solde des comptes ;_x000a_- régularisation du compte &quot;dépenses&quot; par le compte &quot;pièces de dépenses remises pour remboursement&quot; ;_x000a_- régularisation du compte « recettes » par le compte « liaison avec l’agent comptable – recettes » ;_x000a_- ajustement du compte bancaire « Trésor » avec le relevé de compte produit par le régisseur ;_x000a_- analyse du compte &quot;opérations diverses&quot;._x000a_Il est également recommandé de demander au régisseur :_x000a_- une copie du relevé du compte de dépôt de fonds au Trésor ainsi qu’un état de rapprochement bancaire à une date donnée (contrôle du rapprochement bancaire et des_x000a_délais de comptabilisation des relevés de compte) ;_x000a_- une copie du carnet de situation des disponibilités._x000a_Il est également recommandé de demander au régisseur de recettes, mensuellement et annuellement :_x000a_- s’il y a lieu, le relevé détaillé des excédents de versement à rembourser par l’agent comptable ;_x000a_- s’il y a lieu une copie du carnet de développement des opérations du compte &quot;opérations diverses&quot; et l’état de solde de chaque sous-compte d’opérations diverses,_x000a_notamment les restes à imputer ;_x000a_- s’il y a lieu, le compte d’emploi détaillé des valeurs inactives._x000a_Il est aussi recommandé de demander au régisseur de recettes communication des registres à souches entièrement utilisés, afin de procéder au contrôle des encaissements en numéraire._x000a_Il est recommandé de demander au régisseur d’avances, mensuellement et annuellement :_x000a_- s’il y a lieu une copie du carnet de développement des opérations du compte &quot;opérations diverses&quot; et l’état de solde de chaque sous-compte d’opérations diverses ;_x000a_- lors de l’arrêté annuel, s’il y a lieu, la liste des chèques émis et non débités depuis un an ;_x000a_- lors de l’arrêté annuel, l’état d’emploi de l’avance._x000a_Il convient également de demander communication de ces documents à l’occasion d’arrêtés d’écritures exceptionnels, notamment lors de la remise de service (les formalités particulières liées à l’installation d’un nouveau régisseur sont précisées dans l’instruction M9R, page 30)._x000a_Contrôle de supervision, lors d’un diagnostic du processus, de la mise en place et de l’effectivité de ces mesures."/>
    <n v="0"/>
    <s v="Documentation des modalités d’ajustement comptable des régies d’avances et des régies de recettes._x000a_Si le nombre de régies le justifie, élaboration d’un guide méthodologique de suivi des régies."/>
    <n v="0"/>
    <m/>
    <n v="0"/>
    <n v="0"/>
    <n v="3"/>
    <n v="9"/>
    <m/>
    <m/>
  </r>
  <r>
    <x v="6"/>
    <s v="Réception des opérations des régies"/>
    <x v="9"/>
    <s v="Comptable"/>
    <m/>
    <m/>
    <m/>
    <m/>
    <s v="Pièces justificatives insuffisantes ou erronées"/>
    <s v="R2-2-1-8"/>
    <s v="Les documents comptables et les pièces justificatives transmis à l’agent comptable ou à l’ordonnateur sont insuffisants ou erronés."/>
    <m/>
    <n v="4"/>
    <n v="4"/>
    <n v="16"/>
    <n v="3"/>
    <s v="Contrôle de la présence, de la régularité et de la suffisance des pièces justificatives appuyant les opérations de la régie, par rapprochement entre les pièces justificatives,_x000a_les ordres de recettes ou de dépenses et la comptabilité du régisseur (autocontrôle)._x000a_Contrôle de supervision, lors d’un diagnostic du processus, de la mise en place et de l’effectivité de ces mesures."/>
    <n v="0"/>
    <s v="Documentation des contrôles à effectuer lors de la prise en charge, éventuellement sous forme de fiches de contrôle._x000a_Documentation des pièces justificatives à transmettre (cf. nomenclature des pièces justificatives de dépense en particulier)."/>
    <n v="0"/>
    <m/>
    <n v="0"/>
    <n v="0"/>
    <n v="3"/>
    <n v="9"/>
    <m/>
    <m/>
  </r>
  <r>
    <x v="6"/>
    <s v="Réception des opérations des régies"/>
    <x v="9"/>
    <s v="Comptable"/>
    <m/>
    <m/>
    <m/>
    <m/>
    <s v="Imputation comptable erronée"/>
    <s v="R9-2-1-5"/>
    <s v="Les régularisations afférentes aux ordres de recettes/ordres de dépenses sont enregistrés sur une mauvaise imputation comptable."/>
    <m/>
    <n v="4"/>
    <n v="4"/>
    <n v="16"/>
    <n v="3"/>
    <s v="Contrôle de l’imputation comptable (autocontrôle)._x000a_Contrôle de supervision, lors d’un diagnostic du processus, de la mise en place et de l’effectivité des mesures."/>
    <n v="0"/>
    <s v="Plan comptable. Schémas d’écritures comptables des régies d’avances et de recettes développés dans l’instruction codificatrice M9-R. Le cas échéant, ces écritures peuvent être rappelées dans le guide méthodologique de suivi des régies."/>
    <n v="0"/>
    <m/>
    <n v="0"/>
    <n v="0"/>
    <n v="3"/>
    <n v="9"/>
    <m/>
    <m/>
  </r>
  <r>
    <x v="6"/>
    <s v="Réception des opérations des régies"/>
    <x v="9"/>
    <s v="Comptable"/>
    <m/>
    <m/>
    <m/>
    <m/>
    <s v="Discordances entre comptabilité générale et comptabilité des régies"/>
    <s v="R9-2-1-6"/>
    <s v="Carence dans l’ajustement entre la comptabilité générale et la comptabilité des régies."/>
    <m/>
    <n v="4"/>
    <n v="4"/>
    <n v="16"/>
    <n v="3"/>
    <s v="Contrôle d’ajustement entre la comptabilité générale et la comptabilité des régisseurs (autocontrôle)._x000a_Contrôle de supervision, lors d’un diagnostic du processus, de la mise en place et de l’effectivité des mesures."/>
    <n v="0"/>
    <m/>
    <n v="0"/>
    <m/>
    <n v="0"/>
    <n v="0"/>
    <n v="3"/>
    <n v="9"/>
    <m/>
    <m/>
  </r>
  <r>
    <x v="6"/>
    <s v="Réception des opérations des régies"/>
    <x v="9"/>
    <s v="Comptable"/>
    <m/>
    <m/>
    <m/>
    <m/>
    <s v="Application erronée des règles de calcul"/>
    <s v="R2-2-1-10"/>
    <m/>
    <m/>
    <n v="4"/>
    <n v="4"/>
    <n v="16"/>
    <n v="3"/>
    <s v="Contrôle de l’exactitude des calculs de liquidation des opérations de dépenses et de recettes du régisseur (autocontrôle)._x000a_Contrôle de l’exactitude du relevé mensuel des recettes établi par le régisseur, contrôle de la concordance entre les versement faits en cours de mois portés sur le relevé et les versements centralisés en comptabilité (autocontrôle)._x000a_Contrôle de supervision, lors d’un diagnostic du processus, de la mise en place et de l’effectivité de ces mesures."/>
    <n v="0"/>
    <m/>
    <n v="0"/>
    <m/>
    <n v="0"/>
    <n v="0"/>
    <n v="3"/>
    <n v="9"/>
    <m/>
    <m/>
  </r>
  <r>
    <x v="6"/>
    <s v="Réception des opérations des régies"/>
    <x v="9"/>
    <s v="Comptable"/>
    <m/>
    <m/>
    <m/>
    <m/>
    <s v="Carence dans la piste d’audit"/>
    <s v="R9-2-1-8"/>
    <s v="Absence de traçabilité._x000a_Absence d’archivage des documents comptables et des pièces justificatives."/>
    <m/>
    <n v="4"/>
    <n v="4"/>
    <n v="16"/>
    <n v="3"/>
    <s v="Plan de contrôle interne : supervision a posteriori, lors du diagnostic organisationnel (au moins annuel), de la mise en place et de l’effectivité de ces mesures."/>
    <n v="0"/>
    <s v="Détermination et diffusion des règles définies en matière de conservation des documents comptables et pièces justificatives."/>
    <n v="0"/>
    <s v="Les documents comptables et pièces justificatives doivent être classés et accessibles sans délai. Le meilleur classement est d’abord par type de documents, ensuite chronologiquement._x000a_Il ne doit pas y avoir de rupture dans la série séquentielle continue de numérotation des documents comptables, lorsqu’elle existe (la rupture dans la numérotation continue rend de facto inopérant tout archivage)."/>
    <n v="0"/>
    <n v="0"/>
    <n v="3"/>
    <n v="9"/>
    <m/>
    <m/>
  </r>
  <r>
    <x v="6"/>
    <s v="Réception des opérations des régies"/>
    <x v="10"/>
    <s v="Comptable"/>
    <m/>
    <m/>
    <m/>
    <m/>
    <s v="La procédure n’est pas enclenchée"/>
    <s v="R9-1-2-1"/>
    <s v="Absence de contrôle sur place._x000a_La périodicité du contrôle sur place n’est pas adaptée aux enjeux de la régie."/>
    <m/>
    <n v="4"/>
    <n v="4"/>
    <n v="16"/>
    <n v="3"/>
    <s v="Mise en place d’un politique de vérification périodique par l’agent comptable._x000a_Le contrôle sur place est à l’initiative de l’agent comptable : l’instruction M9R préconise une périodicité des contrôles sur place de l’agent comptable tous les deux ans."/>
    <n v="0"/>
    <s v="Décret n°92-681 du 20 juillet 1992, instruction codificatrice n° 05-042 M9-R du 30 septembre 2005._x000a_Documentation des modalités de la réalisation et du suivi d’un contrôle sur pièces diffusées à l’ensemble des services et des régisseurs."/>
    <n v="0"/>
    <m/>
    <n v="0"/>
    <n v="0"/>
    <n v="3"/>
    <n v="9"/>
    <m/>
    <m/>
  </r>
  <r>
    <x v="6"/>
    <s v="Réception des opérations des régies"/>
    <x v="10"/>
    <s v="Comptable"/>
    <m/>
    <m/>
    <m/>
    <m/>
    <s v="Absence de formalisation du contrôle sur place dans un rapport."/>
    <s v="R9-2-2-2"/>
    <m/>
    <m/>
    <n v="4"/>
    <n v="4"/>
    <n v="16"/>
    <n v="3"/>
    <m/>
    <n v="0"/>
    <s v="Instruction codificatrice n° 05-042 M9-R du 30 septembre 2005._x000a_Documentation des modalités de la réalisation et du suivi d’un contrôle sur pièces diffusées à l’ensemble des services et des régisseurs."/>
    <n v="0"/>
    <s v="Rapport du contrôle sur place, figurant dans le dossier de suivi de la régie._x000a_Un exemplaire du rapport doit être joint dans les pièces générales du compte financier, un autre doit être transmis au régisseur et un autre à l’ordonnateur."/>
    <n v="0"/>
    <n v="0"/>
    <n v="3"/>
    <n v="9"/>
    <m/>
    <m/>
  </r>
  <r>
    <x v="6"/>
    <s v="Réception des opérations des régies"/>
    <x v="10"/>
    <s v="Comptable"/>
    <m/>
    <m/>
    <m/>
    <m/>
    <s v="Carence dans les mesures correctrices suite à contrôle sur places"/>
    <s v="R9-2-2-3"/>
    <s v="Le contrôle sur place révèle des irrégularités ou des dysfonctionnements mais n’est pas suivi d’actions correctrices."/>
    <m/>
    <n v="4"/>
    <n v="4"/>
    <n v="16"/>
    <n v="3"/>
    <s v="Mise en place d'un dispositif contradictoire d’établissement des constats et des recommandations du rapport de vérification._x000a_Mise en place d’un suivi des recommandations par le service chargé de la centralisation du suivi des régies._x000a_Contrôle de supervision, lors d’un diagnostic du processus, de la mise en place et de l’effectivité des mesures."/>
    <n v="0"/>
    <s v="Documentation des modalités de la réalisation et du suivi d’un contrôle sur pièces diffusées à l’ensemble des services et des régisseurs."/>
    <n v="0"/>
    <s v="Rapport de vérification établissant des constats hiérarchisés et des recommandations d’amélioration avec ordre de priorité."/>
    <n v="0"/>
    <n v="0"/>
    <n v="3"/>
    <n v="9"/>
    <m/>
    <m/>
  </r>
  <r>
    <x v="7"/>
    <s v="Etablissement des provisions"/>
    <x v="11"/>
    <s v="Comptable"/>
    <m/>
    <m/>
    <m/>
    <m/>
    <s v="Carence dans le recensement des risques et charges devant faire l’objet de provisions"/>
    <s v="R7-1-1-1"/>
    <s v="Absence de mise en oeuvre de la procédure."/>
    <m/>
    <n v="4"/>
    <n v="4"/>
    <n v="16"/>
    <n v="3"/>
    <s v="Contrôle de supervision, lors du diagnostic organisationnel, de la mise en place effective de ces mesures."/>
    <n v="0"/>
    <s v="Identification des acteurs dans l’organigramme fonctionnel."/>
    <n v="0"/>
    <m/>
    <n v="0"/>
    <n v="0"/>
    <n v="3"/>
    <n v="9"/>
    <m/>
    <m/>
  </r>
  <r>
    <x v="7"/>
    <s v="Etablissement des provisions"/>
    <x v="11"/>
    <s v="Comptable"/>
    <m/>
    <m/>
    <m/>
    <m/>
    <s v="Conditions de constitution de provisions non remplies"/>
    <s v="R7-1-1-2"/>
    <s v="Risques non avérés ou hors périmètre._x000a_Conditions de constitution d’une provision non remplies._x000a_"/>
    <m/>
    <n v="4"/>
    <n v="4"/>
    <n v="16"/>
    <n v="3"/>
    <s v="Contrôle des conditions (nécessité d’une obligation à l’égard d’un tiers, sortie de ressources certaine ou probable sans contrepartie au moins équivalente attendue, estimation fiable du montant de l’obligation)de la constitution de provision (autocontrôle)._x000a_Contrôle de supervision contemporain lors de la signature du bordereau de transmission des éléments comptables à l’acteur chargé du suivi du recensement._x000a_Contrôle de supervision, lors du diagnostic organisationnel, de la mise en place effective de ces mesures."/>
    <n v="0"/>
    <s v="Diffusion et sensibilisation au normes fixées par la réglementation (instructions M 9, instruction 06-007)._x000a_Éventuellement, établissement de fiches synthétisant les conditions de constitution des provisions."/>
    <n v="0"/>
    <m/>
    <n v="0"/>
    <n v="0"/>
    <n v="3"/>
    <n v="9"/>
    <m/>
    <m/>
  </r>
  <r>
    <x v="7"/>
    <s v="Etablissement des provisions"/>
    <x v="11"/>
    <s v="Comptable"/>
    <m/>
    <m/>
    <m/>
    <m/>
    <s v="Erreur dans le calcul des provisions"/>
    <s v="R7-1-1-3"/>
    <s v="Les risques et charges devant faire l’objet de provisions ne sont pas correctement évalués dans leur montant._x000a_Les éléments permettant le calcul des provisions ne sont pas tous collectés."/>
    <m/>
    <n v="4"/>
    <n v="4"/>
    <n v="16"/>
    <n v="3"/>
    <s v="Collecte des informations permettant d’évaluer le montant des dotations aux provisions (montant que l’établissement doit supporter pour éteindre l’obligation, évalué avec_x000a_une fiabilité suffisante) : mémoire de la partie adverse lors de l’introduction d’une instance devant le tribunal administratif, cours des monnaies, etc. Contrôle du caractère suffisant et pertinent des informations collectées (autocontrôle)._x000a_Contrôle de l’exactitude des calculs et de lavalorisation de chaque provision à comptabiliser,_x000a_au vu des données disponibles (autocontrôle)._x000a_Contrôle de supervision, lors du diagnostic du processus, de la mise en place effective de ces mesures."/>
    <n v="0"/>
    <s v="Diffusion et sensibilisation au normes fixées par les instructions M9 (cf. Instruction 06-07 § 1.4.3. Évaluation des provisions pour risques et charges)._x000a_Éventuellement, établissement de fiches explicitant les modalités d’évaluation des provisions."/>
    <n v="0"/>
    <s v="Éléments de calcul du montant estimé par l’agence comptable."/>
    <n v="0"/>
    <n v="0"/>
    <n v="3"/>
    <n v="9"/>
    <m/>
    <m/>
  </r>
  <r>
    <x v="7"/>
    <s v="Etablissement des provisions"/>
    <x v="11"/>
    <s v="Comptable"/>
    <m/>
    <m/>
    <m/>
    <m/>
    <s v="Carence dans les documents appuyant la constitution des provisions"/>
    <s v="R7-1-1-4"/>
    <s v="Aucun document comptable (application des modalités de calcul...) ne vient en appui des écritures de provisions."/>
    <m/>
    <n v="4"/>
    <n v="4"/>
    <n v="16"/>
    <n v="3"/>
    <s v="Contrôle de la présence et de la qualité des documents de chaque provision à constituer (autocontrôle)._x000a_Contrôle de supervision contemporain lors de la signature du bordereau de transmission des éléments comptables à l’acteur chargé du suivi du recensement._x000a_Contrôle de supervision a posteriori, lors du diagnostic de processus, de la mise en place et de l’effectivité de ces mesures."/>
    <n v="0"/>
    <s v="Élaboration et diffusion d’une liste de documents comptables par type de provisions en fonction des risques et des charges visés, éventuellement utiles en plus des pièces_x000a_justificatives requises."/>
    <n v="0"/>
    <s v="Tableaux et autres documents explicitant les motifs de la provision et les calculs de son estimation (en relation avec les modalités de calcul de la provision - cf. Instruction 06-07 § 1.4.3.)."/>
    <n v="0"/>
    <n v="0"/>
    <n v="3"/>
    <n v="9"/>
    <m/>
    <m/>
  </r>
  <r>
    <x v="7"/>
    <s v="Etablissement des provisions"/>
    <x v="11"/>
    <s v="Comptable"/>
    <m/>
    <m/>
    <m/>
    <m/>
    <s v="Pièces justificatives des provisions insuffisantes ou irrégulières"/>
    <s v="R7-1-1-5"/>
    <m/>
    <m/>
    <n v="4"/>
    <n v="4"/>
    <n v="16"/>
    <n v="3"/>
    <s v="Contrôle de la présence et de la qualité des pièces justificatives (autocontrôle)._x000a_Contrôle de supervision contemporain lors de la signature du bordereau de transmission deséléments comptables à l’acteur chargé du suivi du recensement._x000a_Contrôle de supervision a posteriori, lors du diagnostic de processus, de la mise en place et de l’effectivité de ces mesures."/>
    <n v="0"/>
    <s v="Élaboration et diffusion d’une liste de pièces justificatives par type de provisions en fonction des risques et des charges visés."/>
    <n v="0"/>
    <m/>
    <n v="0"/>
    <n v="0"/>
    <n v="3"/>
    <n v="9"/>
    <m/>
    <m/>
  </r>
  <r>
    <x v="7"/>
    <s v="Etablissement des provisions"/>
    <x v="11"/>
    <s v="Comptable"/>
    <m/>
    <m/>
    <m/>
    <m/>
    <s v="Informations transmises hors délai"/>
    <s v="R2-1-1-3"/>
    <s v="Les éléments d’information comptable sur les provisions ne sont pas transmis dans les délais."/>
    <m/>
    <n v="4"/>
    <n v="4"/>
    <n v="16"/>
    <n v="3"/>
    <s v="Contrôle de la transmission de l’information comptable à bonne date au vu du calendrier (autocontrôle)._x000a_Contrôle de supervision contemporain lors de la signature du bordereau de transmission des éléments comptables à l’agent comptable."/>
    <n v="0"/>
    <m/>
    <n v="0"/>
    <s v="Copie des bordereaux d’envoi archivés dans une série chronologique."/>
    <n v="0"/>
    <n v="0"/>
    <n v="3"/>
    <n v="9"/>
    <m/>
    <m/>
  </r>
  <r>
    <x v="7"/>
    <s v="Etablissement des provisions"/>
    <x v="11"/>
    <s v="Comptable"/>
    <m/>
    <m/>
    <m/>
    <m/>
    <s v="Documents comptables classés ou archivés de manière impropre"/>
    <s v="R6-1-2-1"/>
    <s v="Absence d’archivage des documents afférents aux provisions._x000a_Carence dans la piste d’audit."/>
    <m/>
    <n v="4"/>
    <n v="4"/>
    <n v="16"/>
    <n v="3"/>
    <s v="Contrôle de supervision a posteriori, lors du diagnostic du processus, de la mise en place et de l’effectivité de ces mesures."/>
    <n v="0"/>
    <s v="Documentation des règles et des modalités d’archivage des documents comptables et pièces justificatives."/>
    <n v="0"/>
    <s v="Copies des bordereaux de transmission doivent être archivés dans une série chronologique._x000a_Les pièces justificatives des provisions doivent être conservées par l’agence comptable en restant accessibles sans délais."/>
    <n v="0"/>
    <n v="0"/>
    <n v="3"/>
    <n v="9"/>
    <m/>
    <m/>
  </r>
  <r>
    <x v="7"/>
    <s v="Etablissement des provisions"/>
    <x v="12"/>
    <s v="Comptable"/>
    <m/>
    <m/>
    <m/>
    <m/>
    <s v="Non réception d’opérations relatives aux provisions pour risques et charges"/>
    <s v="R7-1-2-1"/>
    <s v="Absence de relance des services ordonnateurs du fait d’une carence dans le suivi de ces opérations._x000a_Absence de constatation d’une provision en présence d’un risque ou d’une charge à venir._x000a_Retard dans la réception des ordres de dépense et des informations comptables."/>
    <m/>
    <n v="4"/>
    <n v="4"/>
    <n v="16"/>
    <n v="3"/>
    <s v="Contrôle de la réception de l’information (autocontrôle), tracé sur le tableau de bord._x000a_Relance de l’acteur responsable chargé du suivi du recensement, en cas de détection d’un service gestionnaire n’ayant pas adressé son recensement (autocontrôle)._x000a_Contrôle de supervision contemporain par le visa du courrier de relance adressé à l’acteur chargé du suivi du recensement._x000a_Contrôle de supervision, lors du diagnostic du processus, de la mise en place effective de ces mesures._x000a_"/>
    <n v="0"/>
    <s v="Etablissement et diffusion de la description de la procédure de recensement des provisions (acteurs, délais et calendrier...) si possible en lien avec l’ordonnateur / l’acteur_x000a_chargé du recensement des provisions._x000a_Établissement d’un annuaire des services gestionnaires responsables de la production de l’information sur les provisions (annuaire correspondant aux services gestionnaires habilités à constater une dépense)._x000a_Désignation du ou des acteurs sur l’organigramme fonctionnel."/>
    <n v="0"/>
    <s v="Tableau de bord (ou annuaire des services gestionnaires) de la réception des données, annoté à chaque réception._x000a_Copies des courriers de relance de l’acteur chargé du suivi du recensement des provisions resté muet."/>
    <n v="0"/>
    <n v="0"/>
    <n v="3"/>
    <n v="9"/>
    <m/>
    <m/>
  </r>
  <r>
    <x v="7"/>
    <s v="Etablissement des provisions"/>
    <x v="12"/>
    <s v="Comptable"/>
    <m/>
    <m/>
    <m/>
    <m/>
    <s v="Informations transmises hors délai"/>
    <s v="R2-1-1-3"/>
    <s v="Les éléments d’information comptable sur les provisions ne sont pas transmises dans les délais."/>
    <m/>
    <n v="4"/>
    <n v="4"/>
    <n v="16"/>
    <n v="3"/>
    <s v="Contrôle du respect du calendrier (autocontrôle) tracé sur le tableau de bord._x000a_Relance de l’acteur responsable chargé du suivi du recensement, en cas de détection de non respect du calendrier (autocontrôle)._x000a_Contrôle de supervision contemporain par le visa du courrier de relance adressé à l’acteur chargé du suivi du recensement._x000a_Restitutions, clôture terminée, sur le respect du calendrier à l’acteur chargé du suivi du recensement._x000a_Contrôle de supervision à posteriori, lors du diagnostic de processus, de la mise en place et de l’effectivité de ces mesures."/>
    <n v="0"/>
    <s v="Documentation et diffusion d’un calendrier, établi si possible en lien l’ordonnateur, de transmission de l’information comptable."/>
    <n v="0"/>
    <s v="Tableau de bord (ou annuaire des services gestionnaires) de la réception des données, annoté à chaque réception._x000a_Courriers de relances adressés au responsable chargé du suivi du recensement resté muet."/>
    <n v="0"/>
    <n v="0"/>
    <n v="3"/>
    <n v="9"/>
    <m/>
    <m/>
  </r>
  <r>
    <x v="7"/>
    <s v="Etablissement des provisions"/>
    <x v="12"/>
    <s v="Comptable"/>
    <m/>
    <m/>
    <m/>
    <m/>
    <s v="Carence dans les documents appuyant la constitution des provisions"/>
    <s v="R7-1-1-4"/>
    <s v="Aucun document comptable (application des modalités de calcul...) ne vient à l’appui des écritures de provisions._x000a_Non signalement de l’absence de document comptable."/>
    <m/>
    <n v="4"/>
    <n v="4"/>
    <n v="16"/>
    <n v="3"/>
    <s v="Contrôle de la présence et de la qualité des documents de chaque provision à constituer (autocontrôle)._x000a_Saisine de l’acteur chargé du recensement en cas de détection d’anomalies. Contrôle de supervision contemporain lors du visa du courrier de saisine._x000a_Contrôle de supervision à posteriori, lors du diagnostic de processus, de la mise en place et de l’effectivité de ces mesures."/>
    <n v="0"/>
    <s v="Élaboration et diffusion d’une liste de documents comptables par type de provisions en fonction des risques et des charges visés."/>
    <n v="0"/>
    <s v="Copies des courriers de saisine de l’acteur chargé du recensement des provisions en cas de détection d’anomalies."/>
    <n v="0"/>
    <n v="0"/>
    <n v="3"/>
    <n v="9"/>
    <m/>
    <m/>
  </r>
  <r>
    <x v="7"/>
    <s v="Etablissement des provisions"/>
    <x v="12"/>
    <s v="Comptable"/>
    <m/>
    <m/>
    <m/>
    <m/>
    <s v="Enregistrement comptable erroné"/>
    <s v="R4-1-1-19"/>
    <s v="Confusion entre provisions pour risques et provisions pour charges, confusion entre provisions et charges à payer._x000a_Non signalement d’une erreur dans la nature de l’opération."/>
    <m/>
    <n v="4"/>
    <n v="4"/>
    <n v="16"/>
    <n v="3"/>
    <s v="Contrôle du correct enregistrement comptable au vu des pièces justificatives et des documents comptables (autocontrôle)._x000a_Éventuellement, contrôle de supervision, lors du diagnostic du processus, de la mise en place effective de ces mesures."/>
    <n v="0"/>
    <s v="Diffusion des éléments du plan comptable, en distinguant provisions pour risques et provisions pour charges, éventuellement sous la forme de fiches."/>
    <n v="0"/>
    <m/>
    <n v="0"/>
    <n v="0"/>
    <n v="3"/>
    <n v="9"/>
    <m/>
    <m/>
  </r>
  <r>
    <x v="7"/>
    <s v="Etablissement des provisions"/>
    <x v="12"/>
    <s v="Comptable"/>
    <m/>
    <m/>
    <m/>
    <m/>
    <s v="Documents comptables et pièces justificatives classés ou archivés de manière impropre"/>
    <s v="R7-1-2-5"/>
    <m/>
    <m/>
    <n v="4"/>
    <n v="4"/>
    <n v="16"/>
    <n v="3"/>
    <s v="Éventuellement, contrôle de supervision a posteriori, lors du diagnostic de processus, de la mise en place et de l’effectivité de ces mesures."/>
    <n v="0"/>
    <s v="Documentation et diffusion des règles définies en matière de conservation des documents comptables et des pièces justificatives afférents aux provisions. Les règles de conservation des documents et pièces doivent être déterminées, en distinguant :_x000a_- ce qui doit être archivé, de ce qui doit demeurer à disposition de l’agence comptable ;_x000a_- parmi ce qui doit être archivé, les archives vivantes (non nécessaires au fonctionnement habituel du service mais qui doivent rester à proximité pour être probablement utilisées), des archives mortes."/>
    <n v="0"/>
    <s v="Les documents comptables (tableaux et autres documents explicitant les motifs des provisions et les calculs de leur estimation, décisions du comité des risques ou de_x000a_l’ordonnateur, copies des courriers adressés à l’acteur chargé du recensement…) doivent être classés (d’abord par type, ensuite chronologiquement)."/>
    <n v="0"/>
    <n v="0"/>
    <n v="3"/>
    <n v="9"/>
    <m/>
    <m/>
  </r>
  <r>
    <x v="7"/>
    <s v="Etablissement des provisions"/>
    <x v="13"/>
    <s v="Comptable"/>
    <m/>
    <m/>
    <m/>
    <m/>
    <s v="Absence de suivi de la réévaluation des provisions"/>
    <s v="R7-1-3-1"/>
    <s v="L’ordre de dépense n’est pas reçu par l’agent comptable."/>
    <m/>
    <n v="4"/>
    <n v="4"/>
    <n v="16"/>
    <n v="3"/>
    <s v="Contrôle d’analyse de l’ancienneté des opérations comptabilisées en provisions pour risques ou charges (autocontrôle)._x000a_En cas d’anomalie, saisine de l’acteur chargé du recensement pour demande d’explications._x000a_Contrôle de supervision contemporain lors du visa du courrier de saisine._x000a_Contrôle de supervision, lors du diagnostic du processus, de la mise en place effective de ces mesures."/>
    <n v="0"/>
    <m/>
    <n v="0"/>
    <s v="Copies des courriers de saisine de l’acteur chargé du recensement des provisions."/>
    <n v="0"/>
    <n v="0"/>
    <n v="3"/>
    <n v="9"/>
    <m/>
    <m/>
  </r>
  <r>
    <x v="7"/>
    <s v="Etablissement des provisions"/>
    <x v="13"/>
    <s v="Comptable"/>
    <m/>
    <m/>
    <m/>
    <m/>
    <s v="Absence de suivi de la reprise des provisions"/>
    <s v="R7-1-3-2"/>
    <s v="Le titre de recette n’est pas reçu par l’agent comptable."/>
    <m/>
    <n v="4"/>
    <n v="4"/>
    <n v="16"/>
    <n v="3"/>
    <s v="Contrôle de rapprochement avec les autres éléments d’information à disposition de l’agent comptable (autocontrôle) : indemnisation suite à décision défavorable dans le cas d’un litige… (événements de gestion de l’année écoulée)._x000a_En cas d’anomalie, saisine de l’acteur chargé du recensement pour demande d’explications._x000a_Contrôle de supervision contemporain lors du visa du courrier de saisine._x000a_Contrôle de supervision, lors du diagnostic du processus, de la mise en place effective de ces mesures."/>
    <n v="0"/>
    <m/>
    <n v="0"/>
    <s v="Copies des courriers de saisine de l’acteur chargé du recensement des provisions."/>
    <n v="0"/>
    <n v="0"/>
    <n v="3"/>
    <n v="9"/>
    <m/>
    <m/>
  </r>
  <r>
    <x v="7"/>
    <s v="Etablissement des provisions"/>
    <x v="13"/>
    <s v="Comptable"/>
    <m/>
    <m/>
    <m/>
    <m/>
    <s v="Ecritures de réévaluation et de reprise des provisions erronées"/>
    <s v="R7-1-3-3"/>
    <s v="Absence de contrôle des modalités de réévaluation et de reprise des provisions._x000a_Non respect des modalités de réévaluation et de reprise des opérations."/>
    <m/>
    <n v="4"/>
    <n v="4"/>
    <n v="16"/>
    <n v="3"/>
    <s v="Contrôle du correct enregistrement des écritures comptables (autocontrôle)._x000a_Contrôle de supervision, lors du diagnostic du processus, de la mise en place effective de ces mesures."/>
    <n v="0"/>
    <m/>
    <n v="0"/>
    <m/>
    <n v="0"/>
    <n v="0"/>
    <n v="3"/>
    <n v="9"/>
    <m/>
    <m/>
  </r>
  <r>
    <x v="6"/>
    <s v="Traitement des opérations des régies"/>
    <x v="14"/>
    <s v="Régisseur"/>
    <m/>
    <m/>
    <m/>
    <m/>
    <s v="Enregistrement des paiements hors délai"/>
    <s v="R8-8-6-2"/>
    <s v="Les paiements reçus ne sont pas enregistrés_x000a_quotidiennement."/>
    <m/>
    <n v="4"/>
    <n v="4"/>
    <n v="16"/>
    <n v="3"/>
    <s v="Si la régie est d’une certaine importance, mise en place d’un contrôle a posteriori sur les délais par le régisseur, sur les opérations de guichet, par rapprochement entre, d’une part, les données de la comptabilité &quot;matière&quot; (stocks, valeurs) et/ou les quittances_x000a_remises, et d’autre part, les encaissements retracés en comptabilité (autocontrôle)."/>
    <n v="0"/>
    <s v="Texte instituant la régie, fixant la nature des recettes susceptibles d’être encaissées par le régisseur, le montant maximum de l’encaisse et le montant du fonds de caisse permanent du régisseur._x000a_Élaboration et diffusion des modalités de mise en recouvrement de l’ensemble des recettes de l’établissement (guide, fiche, aide-mémoire...)."/>
    <n v="0"/>
    <s v="Traçabilité de la réception des paiements (remise de quittances extraites d’un registre à souches numérotées pour tous les encaissements en numéraire ou de valeurs sur lesquelles se trouvent indiqués l’objet du versement et son montant)."/>
    <n v="0"/>
    <n v="0"/>
    <n v="3"/>
    <n v="9"/>
    <m/>
    <m/>
  </r>
  <r>
    <x v="6"/>
    <s v="Traitement des opérations des régies"/>
    <x v="14"/>
    <s v="Régisseur"/>
    <m/>
    <m/>
    <m/>
    <m/>
    <s v="Encaissement non conforme à la réglementation"/>
    <s v="R9-3-1-2"/>
    <s v="Acceptation d’une recette non prévue par l’acte constitutif de la régie, qui aurait dû faire l’objet de l’émission préalable d’un titre de recettes par l’ordonnateur."/>
    <m/>
    <n v="4"/>
    <n v="4"/>
    <n v="16"/>
    <n v="3"/>
    <s v="Contrôle de la nature de la recette lors de l’encaissement (autocontrôle)."/>
    <n v="0"/>
    <s v="Texte instituant la régie, fixant la nature des recettes susceptibles d’être encaissées par le régisseur, le montant maximum de l’encaisse et le montant du fonds de caisse permanent du régisseur._x000a_Élaboration et diffusion des modalités de mise en recouvrement de l’ensemble des recettes de l’établissement (guide, fiche, aide-mémoire...)._x000a_Organigramme fonctionnel désignant les personnels en charge du processus."/>
    <n v="0"/>
    <m/>
    <n v="0"/>
    <n v="0"/>
    <n v="3"/>
    <n v="9"/>
    <m/>
    <m/>
  </r>
  <r>
    <x v="6"/>
    <s v="Traitement des opérations des régies"/>
    <x v="14"/>
    <s v="Régisseur"/>
    <m/>
    <m/>
    <m/>
    <m/>
    <s v="Absence de remboursement d’encaissements non conformes à la réglementation"/>
    <s v="R9-3-1-3"/>
    <s v="Absence d’établissement d’un relevé détaillé des recettes indûment perçues permettant le remboursement par le comptable."/>
    <m/>
    <n v="4"/>
    <n v="4"/>
    <n v="16"/>
    <n v="3"/>
    <s v="Contrôle de la nature des recettes dont le remboursement est demandé à l’agent comptable, lors de l’établissement du relevé détaillé (autocontrôle)."/>
    <n v="0"/>
    <s v="Eventuellement, établissement d’une fiche de contrôle sur les modalités de traitement des recettes indûment perçues."/>
    <n v="0"/>
    <s v="Relevé des recettes indûment perçues adressé à l’agent comptable."/>
    <n v="0"/>
    <n v="0"/>
    <n v="3"/>
    <n v="9"/>
    <m/>
    <m/>
  </r>
  <r>
    <x v="6"/>
    <s v="Traitement des opérations des régies"/>
    <x v="14"/>
    <s v="Régisseur"/>
    <m/>
    <m/>
    <m/>
    <m/>
    <s v="Toutes les recettes ne sont pas comptabilisées"/>
    <s v="R8-3-1-1"/>
    <s v="Toutes les recettes revenant à l’établissement ne sont pas recouvrées._x000a_Erreur ou fraude dans une régie de recettes."/>
    <m/>
    <n v="4"/>
    <n v="4"/>
    <n v="16"/>
    <n v="3"/>
    <s v="Remise de la quittance ou de la valeur à chaque encaissement (autocontrôle)._x000a_Si la régie est d’une certaine importance, mise en place d’un contrôle a posteriori par le régisseur, sur les opérations de guichet, par rapprochement entre, d’une part, les données de la comptabilité &quot;matière&quot; (stocks, valeurs) et/ou les quittances_x000a_remises, et d’autre part, les encaissements retracés en comptabilité (autocontrôle)."/>
    <n v="0"/>
    <s v="Instruction codificatrice M9-R._x000a_Élaboration et diffusion des modalités de mise en recouvrement de l’ensemble des recettes de l’établissement (guide, fiche, aide-mémoire...)."/>
    <n v="0"/>
    <s v="Les encaissements doivent donner lieu à remises de quittances ou de valeurs (valeurs inactives ou des biens stockés tels que des publications, etc.)._x000a_Pour tout encaissement en numéraire sans remise de valeurs, le régisseur est tenu de délivrer des quittances numérotées extraites d’un registre à souches. Il est approvisionné sur sa demande par l’agent comptable, ou, avec l’accord de ce dernier,_x000a_par le comptable de la DGFiP de sa résidence administrative. Cette quittance peut être éditée automatiquement par une machine enregistreuse ou automate._x000a_Les encaissements à l’aide de machines enregistreuses ou automates doivent être effectués en conformité avec les dispositifs préconisés par l’instruction codificatrice M9-R (pages 43 et 44)."/>
    <n v="0"/>
    <n v="0"/>
    <n v="3"/>
    <n v="9"/>
    <m/>
    <m/>
  </r>
  <r>
    <x v="6"/>
    <s v="Traitement des opérations des régies"/>
    <x v="15"/>
    <s v="Régisseur"/>
    <m/>
    <m/>
    <m/>
    <m/>
    <s v="Absence de suivi des chèques impayés. Carence dans la régularisation des chèques impayés."/>
    <s v="R9-3-2-1"/>
    <m/>
    <m/>
    <n v="4"/>
    <n v="4"/>
    <n v="16"/>
    <n v="3"/>
    <s v="Lorsqu’un chèque est impayé, la recette initiale n’est pas modifiée. Si aucun versement volontaire n’intervient avant la transmission des justificatifs, le régisseur l’isole dans sa comptabilité au compte « effets impayés »._x000a_Le recouvrement des impayés est, après émission d’un titre de recettes par l’ordonnateur, poursuivi par l’agent comptable (auquel est transmis le chèque impayé)._x000a_Mise en place d’un dispositif de contrôle du suivi et de régularisation des chèques impayés (à partir de la balance) : contrôle de la nature des opérations imputées sur ce compte et des délais de régularisation, selon une périodicité à définir, au_x000a_moins mensuelle (autocontrôle)._x000a_Ce compte doit être régularisé le plus rapidement possible et au minimum une fois par mois."/>
    <n v="0"/>
    <s v="Instruction codificatrice M9-R._x000a_Éventuellement, établissement d’une fiche de contrôle sur les modalités de suivi, de comptabilisation et de régularisation des chèques impayés."/>
    <n v="0"/>
    <s v="Conservation des pièces de rejet (relevé d’opérations) à l’appui de la comptabilité._x000a_Justification (pièces, annotation d’éléments d’explication...) des chèques impayés non régularisés dans les délais."/>
    <n v="0"/>
    <n v="0"/>
    <n v="3"/>
    <n v="9"/>
    <m/>
    <m/>
  </r>
  <r>
    <x v="6"/>
    <s v="Traitement des opérations des régies"/>
    <x v="15"/>
    <s v="Régisseur"/>
    <m/>
    <m/>
    <m/>
    <m/>
    <s v="Le paiement n’est pas conforme à la réglementation"/>
    <s v="R9-3-2-2"/>
    <s v="Le plafond de paiement des dépenses de matériel et de fonctionnement et le plafond de paiement des dépenses d’intervention et de subventions ne sont pas respectés._x000a_La dépense n’est pas prévue par l’acte constitutif de la régie et aurait dû faire l’objet d’un mandatement préalable par l’ordonnateur."/>
    <m/>
    <n v="4"/>
    <n v="4"/>
    <n v="16"/>
    <n v="3"/>
    <s v="Contrôles exhaustifs et a priori sur la nature et le montant de la dépense (autocontrôle)."/>
    <n v="0"/>
    <s v="Décret du 20 juillet 1992 et acte constitutif de la régie (voire arrêté encadrant la création de la régie)._x000a_Éventuellement, élaboration de fiches de contrôle sur les modalités de contrôle des dépenses."/>
    <n v="0"/>
    <m/>
    <n v="0"/>
    <n v="0"/>
    <n v="3"/>
    <n v="9"/>
    <m/>
    <m/>
  </r>
  <r>
    <x v="6"/>
    <s v="Traitement des opérations des régies"/>
    <x v="15"/>
    <s v="Régisseur"/>
    <m/>
    <m/>
    <m/>
    <m/>
    <s v="Absence d’attestation du service fait"/>
    <s v="R9-3-2-3"/>
    <s v="Le régisseur ne dispose pas de l’attestation du service fait de la part des services gestionnaires à l’origine de la dépense."/>
    <m/>
    <n v="4"/>
    <n v="4"/>
    <n v="16"/>
    <n v="3"/>
    <s v="Contrôle a priori de payeur prévu aux articles 12 et 13 du décret du 20 décembre 1962 sur la justification du service fait (autocontrôle) : le régisseur doit être en possession d’une pièce lui permettant de s’assurer que le service a été fait."/>
    <n v="0"/>
    <s v="Documentation des modalités d’attestation du service fait des gestionnaires à l’intention du régisseur."/>
    <n v="0"/>
    <m/>
    <n v="0"/>
    <n v="0"/>
    <n v="3"/>
    <n v="9"/>
    <m/>
    <m/>
  </r>
  <r>
    <x v="6"/>
    <s v="Traitement des opérations des régies"/>
    <x v="15"/>
    <s v="Régisseur"/>
    <m/>
    <m/>
    <m/>
    <m/>
    <s v="Pièces justificatives insuffisantes ou erronées"/>
    <s v="R2-2-1-8"/>
    <s v="Les contrôles de validité de la créance qui incombent au régisseur d’avances ne sont pas réalisés._x000a_Le paiement est effectué au vu d’une pièce erronée, incomplète ou fausse."/>
    <m/>
    <n v="4"/>
    <n v="4"/>
    <n v="16"/>
    <n v="3"/>
    <s v="Contrôles exhaustifs et a priori de payeur et de caissier prévus aux articles 12 et 13 du décret du 20 décembre 1962 (autocontrôle) sur la présence, la régularité et de la suffisance des pièces justificatives appuyant l’opération (autocontrôle)."/>
    <n v="0"/>
    <s v="Modalités de justification du paiement des dépenses (le régisseur paye les dépenses au vu des pièces justificatives exigées par les agents comptables pour les paiements assignés directement sur leur caisse : les pièces justificatives requises par nature de dépense sont listées dans une nomenclature fournie au régisseur par l’agent comptable)."/>
    <n v="0"/>
    <m/>
    <n v="0"/>
    <n v="0"/>
    <n v="3"/>
    <n v="9"/>
    <m/>
    <m/>
  </r>
  <r>
    <x v="6"/>
    <s v="Traitement des opérations des régies"/>
    <x v="15"/>
    <s v="Régisseur"/>
    <m/>
    <m/>
    <m/>
    <m/>
    <s v="Le paiement ne libère pas l’établissement public"/>
    <s v="R9-3-2-5"/>
    <s v="Les contrôles qui incombent au régisseur d’avances ne sont pas réalisés._x000a_Le paiement n’est pas libératoire."/>
    <m/>
    <n v="4"/>
    <n v="4"/>
    <n v="16"/>
    <n v="3"/>
    <s v="Contrôles exhaustifs et a priori de caissier prévus à l’article 13 du décret du 20 décembre 1962 (autocontrôle) sur le caractère libératoire du règlement :_x000a_- contrôle des identités bancaires ;_x000a_- contrôle de l’identité de la personne payée en numéraire (production des justifications d’identité) et acquis libératoire ;_x000a_- renvoi des opposition."/>
    <n v="0"/>
    <s v="Modalités de traitement des oppositions et des paiements en numéraire."/>
    <n v="0"/>
    <m/>
    <n v="0"/>
    <n v="0"/>
    <n v="3"/>
    <n v="9"/>
    <m/>
    <m/>
  </r>
  <r>
    <x v="6"/>
    <s v="Traitement des opérations des régies"/>
    <x v="15"/>
    <s v="Régisseur"/>
    <m/>
    <m/>
    <m/>
    <m/>
    <s v="Erreur dans le montant payé et comptabilisé"/>
    <s v="R9-3-2-6"/>
    <s v="Les contrôles qui incombent au régisseur d’avances ne sont pas réalisés."/>
    <m/>
    <n v="4"/>
    <n v="4"/>
    <n v="16"/>
    <n v="3"/>
    <s v="Contrôles exhaustifs et a priori de payeur prévus aux articles 12 et 13 du décret du 20 décembre 1962 sur l’exactitude des calculs de liquidation (autocontrôle)."/>
    <n v="0"/>
    <m/>
    <n v="0"/>
    <m/>
    <n v="0"/>
    <n v="0"/>
    <n v="3"/>
    <n v="9"/>
    <m/>
    <m/>
  </r>
  <r>
    <x v="6"/>
    <s v="Traitement des opérations des régies"/>
    <x v="15"/>
    <s v="Régisseur"/>
    <m/>
    <m/>
    <m/>
    <m/>
    <s v="Carence dans la tenue des documents comptables"/>
    <s v="R9-3-2-7"/>
    <s v="Le régisseur ne tient pas ou tient imparfaitement ses registres comptables :_x000a_- les écritures comptables ne sont pas correctement enregistrées sur les registres et carnets à souche ;_x000a_- l’arrêté comptable n’est pas quotidien ;_x000a_- l’ajustement des comptes, le rapprochement des comptes de disponibilités, ne sont pas réalisés ;_x000a_- carence dans la tenue de la comptabilité des valeurs inactives et matière._x000a_Une balance ne peut pas être produite à la demande de l’agent comptable._x000a_La comptabilité est tenue sur un support informatique non connu de la DGFiP."/>
    <m/>
    <n v="4"/>
    <n v="4"/>
    <n v="16"/>
    <n v="3"/>
    <s v="Le régisseur doit, a minima, tenir un livre journal, un carnet de situation des disponibilités, un registre à souches._x000a_Lorsque l’importance de la régie le nécessite, des carnets de développement pour les opérations de certains comptes peuvent être ouverts (dépenses, recettes et opérations diverses), de même que des journaux divisionnaires. Le cas échéant, le régisseur tient une comptabilité des valeurs inactives._x000a_Il est recommandé d’utiliser un produit informatique connu de la DGFiP pour la tenue de la comptabilité._x000a_Quel que soit le mode de tenue de la comptabilité, celle-ci doit permettre de retracer le détail des opérations (en particulier, d’encaissement et de décaissement) avec la date, le libellé, le montant, le mode de paiement (le registre à souches peut servir de support de détail des opérations)."/>
    <n v="0"/>
    <s v="Documentation des modalités de tenue de la comptabilité des régies. Décret n°92-681 du 20 juillet 1992, instruction codificatrice n°05-042- M9-R du 30 septembre 2005."/>
    <n v="0"/>
    <m/>
    <n v="0"/>
    <n v="0"/>
    <n v="3"/>
    <n v="9"/>
    <m/>
    <m/>
  </r>
  <r>
    <x v="6"/>
    <s v="Traitement des opérations des régies"/>
    <x v="15"/>
    <s v="Régisseur"/>
    <m/>
    <m/>
    <m/>
    <m/>
    <s v="Enregistrement comptable erroné"/>
    <s v="R4-1-1-19"/>
    <s v="Les enregistrements comptables ne sont pas faits sur le bon compte._x000a_L’ensemble des comptes nécessaires au fonctionnement de la régie n’est pas ouvert dans la comptabilité du régisseur._x000a_Carence dans l’établissement de la comptabilité."/>
    <m/>
    <n v="4"/>
    <n v="4"/>
    <n v="16"/>
    <n v="3"/>
    <s v="Contrôle des enregistrements comptables au fil de l’eau en comptabilité (autocontrôle)."/>
    <n v="0"/>
    <s v="Documentation des modalités de tenue de la comptabilité des régies. Plan comptable. Décret n° 92-681 du 20 juillet 1992, instruction codificatrice n° 05-042 M9-R du 30 septembre 2005._x000a_Éventuellement, établissement d’une nomenclature commentée à destination des régisseurs."/>
    <n v="0"/>
    <m/>
    <n v="0"/>
    <n v="0"/>
    <n v="3"/>
    <n v="9"/>
    <m/>
    <m/>
  </r>
  <r>
    <x v="6"/>
    <s v="Traitement des opérations des régies"/>
    <x v="15"/>
    <s v="Régisseur"/>
    <m/>
    <m/>
    <m/>
    <m/>
    <s v="Les opérations provisoirement imputées ne sont pas soldées"/>
    <s v="R9-3-2-9"/>
    <s v="Les opérations en imputation provisoire (compte d’opérations diverses et subdivisions de ce compte) tenus par le régisseur ne sont pas soldés régulièrement._x000a_Absence de suivi du compte &quot;opérations diverses&quot;._x000a_Ces fonds peuvent faire l’objet de fraude interne."/>
    <m/>
    <n v="4"/>
    <n v="4"/>
    <n v="16"/>
    <n v="3"/>
    <s v="Le compte opérations diverses doit être régularisé au plus tard un mois après leur constatation. L’absence de régularisation des opérations doit être justifiée._x000a_Éventuellement, désignation d’un acteur de la régie, responsable du suivi des opérations diverses._x000a_Mise en place d’un dispositif de contrôle du suivi et de régularisation des comptes (à partir de la balance et du carnet de développement des opérations du compte « Opérations diverses ») :_x000a_contrôle de la nature des opérations imputées sur ce compte, des délais de régularisation, de la correcte imputation définitive, selon une périodicité à définir, au moins mensuelle (autocontrôle)."/>
    <n v="0"/>
    <s v="Eventuellement, description dans une fiche de contrôle des les modalités de suivi et de régularisation des opérations diverses."/>
    <n v="0"/>
    <s v="Le compte &quot;opérations diverses&quot; ne doit retracer que les opérations dont l’imputation n’a pas été prévue à un compte particulier (recettes ne pouvant recevoir une imputation définitive, rejets de pièces justificatives effectués par l’ordonnateur ou par l’agent comptable…)._x000a_Le cas échéant, suivi sur un carnet de développement des opérations du compte &quot;opérations diverses&quot;._x000a_Justification (pièces, annotation d’éléments d’explication...) des opérations non régularisées dans les délais."/>
    <n v="0"/>
    <n v="0"/>
    <n v="3"/>
    <n v="9"/>
    <m/>
    <m/>
  </r>
  <r>
    <x v="6"/>
    <s v="Traitement des opérations des régies"/>
    <x v="15"/>
    <s v="Régisseur"/>
    <m/>
    <m/>
    <m/>
    <m/>
    <s v="Arrêtés comptables périodiques non effectués"/>
    <s v="R9-3-2-10"/>
    <s v="L’arrêté comptable journalier, mensuel ou annuel n’a pas lieu._x000a_Carence dans l’ajustement de la comptabilité."/>
    <m/>
    <n v="4"/>
    <n v="4"/>
    <n v="16"/>
    <n v="3"/>
    <s v="Arrêtés comptables réalisés périodiquement (autocontrôle)._x000a_Contrôle au moins mensuel de l’équilibre de la balance des comptes par le régisseur (autocontrôle)."/>
    <n v="0"/>
    <m/>
    <n v="0"/>
    <m/>
    <n v="0"/>
    <n v="0"/>
    <n v="3"/>
    <n v="9"/>
    <m/>
    <m/>
  </r>
  <r>
    <x v="6"/>
    <s v="Traitement des opérations des régies"/>
    <x v="15"/>
    <s v="Régisseur"/>
    <m/>
    <m/>
    <m/>
    <m/>
    <s v="Toutes les recettes ne sont pas reversées dans les délais"/>
    <s v="R9-3-2-11"/>
    <s v="Le régisseur ne reverse pas régulièrement les recettes encaissées."/>
    <m/>
    <n v="4"/>
    <n v="4"/>
    <n v="16"/>
    <n v="3"/>
    <s v="Au moins une fois par mois, ou suivant la périodicité prévue par le texte constitutif de la régie, ou lorsque le montant de son encaisse atteint la limite fixée par ce texte, le régisseur verse - s’il dispose d’un compte de dépôt de fonds au Trésor - la totalité de l’avoir de son compte sur le compte de dépôt de fonds au Trésor de l’agent comptable. S’il ne dispose pas d’un compte de dépôt de fonds, le régisseur transmet à l’agent comptable les chèques au plus tard le lendemain de leur réception ; il verse le numéraire_x000a_directement à la caisse de l’agent comptable ou exceptionnellement à la caisse du comptable du Trésor le plus proche de sa résidence."/>
    <n v="0"/>
    <s v="Acte constitutif de la régie qui précise les délais de versement. Instruction codificatrice M9-R._x000a_Éventuellement, établissement d’un calendrier des versements en accord avec l’agent comptable."/>
    <n v="0"/>
    <s v="Traçabilité des remises (sous forme de bordereaux de remise par exemple) archivés chronologiquement."/>
    <n v="0"/>
    <n v="0"/>
    <n v="3"/>
    <n v="9"/>
    <m/>
    <m/>
  </r>
  <r>
    <x v="6"/>
    <s v="Traitement des opérations des régies"/>
    <x v="15"/>
    <s v="Régisseur"/>
    <m/>
    <m/>
    <m/>
    <m/>
    <s v="Le régisseur ne transmet pas périodiquement la justification de ses opérations de recettes et de dépenses"/>
    <s v="R9-3-2-12"/>
    <s v="Le régisseur de recettes ne transmet pas les pièces justificatives des recettes encaissées par ses soins ; l’ordre de recettes de régularisation ne peut être émis._x000a_Le régisseur d’avances ne transmet pas les pièces justificatives des dépenses payées par ses soins ; le mandat de régularisation ne peut être émis._x000a_Les documents comptables ne sont pas remis périodiquement par le régisseur à l’agent comptable :_x000a_- L’agent comptable ne reçoit pas la balance des comptes chaque mois._x000a_- L’agent comptable ne reçoit pas les documents comptables en fin d’année."/>
    <m/>
    <n v="4"/>
    <n v="4"/>
    <n v="16"/>
    <n v="3"/>
    <s v="Organisation :_x000a_- le régisseur doit transmettre au minimum une fois par mois (ou selon la périodicité prévue par l’acte institutif) à l’agent comptable les pièces justificatives de ses recettes, à l’appui de l’état de ventilation par nature des recettes encaissées._x000a_- le régisseur doit transmettre au minimum une fois par mois (ou selon la périodicité prévue par l’acte institutif) à l’agent comptable les pièces justificatives de ses dépenses ;_x000a_- les documents comptables (essentiellement la balance des comptes) doivent être adressés par le régisseur à l’agent comptable mensuellement et annuellement (y compris lorsque la situation est sans changement par_x000a_rapport au mois précédent)._x000a_Contrôle de la périodicité de remise des documents comptables et des pièces justificatives par le régisseur par visa des bordereaux de remise (autocontrôle)."/>
    <n v="0"/>
    <s v="Documentation des modalités de transmission des documents comptables à l’agent comptable et des modalités de reconstitution de l’avance._x000a_Documentation sous forme de liste de pièces justificatives de recettes et de dépenses._x000a_Sensibilisation du régisseur à la réglementation._x000a_La nomination d’un nouveau régisseur est l’occasion de préciser les modalités de transfert des opérations à l’agent comptable et à l’ordonnateur, et les documents à produire."/>
    <n v="0"/>
    <s v="Traçabilité des remises (sous forme de bordereaux de remise par exemple) archivés chronologiquement."/>
    <n v="0"/>
    <n v="0"/>
    <n v="3"/>
    <n v="9"/>
    <m/>
    <m/>
  </r>
  <r>
    <x v="6"/>
    <s v="Traitement des opérations des régies"/>
    <x v="15"/>
    <s v="Régisseur"/>
    <m/>
    <m/>
    <m/>
    <m/>
    <s v="Discordances entre les pièces, les documents comptables et les fonds remis à l’agent comptable"/>
    <s v="R9-3-2-13"/>
    <s v="Carence dans la piste d’audit."/>
    <m/>
    <n v="4"/>
    <n v="4"/>
    <n v="16"/>
    <n v="3"/>
    <s v="Contrôle lors de la transmission des pièces de recettes : le régisseur doit s’assurer que le montant des pièces transmises est bien égal au montant comptabilisé dans les documents comptables et au montant figurant sur l’état mensuel transmis à l’agent comptable, ainsi qu’au montant des recettes transférées à l’agent comptable (autocontrôle)._x000a_Contrôle lors de la transmission des pièces de dépenses : le régisseur doit s’assurer que le montant des pièces transmises est bien égal au montant comptabilisé dans les documents comptables (autocontrôle)."/>
    <n v="0"/>
    <m/>
    <n v="0"/>
    <s v="Traçabilité des remises (sous forme de bordereaux de remise par exemple) archivés chronologiquement."/>
    <n v="0"/>
    <n v="0"/>
    <n v="3"/>
    <n v="9"/>
    <m/>
    <m/>
  </r>
  <r>
    <x v="6"/>
    <s v="Traitement des opérations des régies"/>
    <x v="15"/>
    <s v="Régisseur"/>
    <m/>
    <m/>
    <m/>
    <m/>
    <s v="Dcuments comptables et pièces justificatives classés ou archivés de manière impropre"/>
    <e v="#N/A"/>
    <s v="Carence dans la piste d’audit._x000a_Les documents comptables et les pièces justificatives ne sont pas conservés en lieu sûr, ni immédiatement accessibles."/>
    <m/>
    <n v="4"/>
    <n v="4"/>
    <n v="16"/>
    <n v="3"/>
    <m/>
    <n v="0"/>
    <s v="Documentation des règles et des modalités d’archivage des documents comptables et des pièces justificatives au sein de la régie."/>
    <n v="0"/>
    <s v="Les documents comptables et les pièces justificatives doivent être conservés par le régisseur tant que les comptes de l’agent comptable n’ont pas fait l’objet d’un jugement définitif (il appartient au régisseur de prendre l’attache de l’agent comptable). À tout le moins, tous les documents et pièces justificatives qui ne sont transmis ni à l’ordonnateur, ni au comptable, doivent être conservés dans la régie au moins jusqu’au 31 décembre de l’année qui suit celle de leur fait générateur._x000a_Les documents comptables et les pièces justificatives doivent être archivés chronologiquement et accessibles sans délai."/>
    <n v="0"/>
    <n v="0"/>
    <n v="3"/>
    <n v="9"/>
    <m/>
    <m/>
  </r>
  <r>
    <x v="0"/>
    <s v="Organisation générale du service"/>
    <x v="16"/>
    <s v="Comptable"/>
    <s v="Administration générale"/>
    <s v="Responsables de pôle"/>
    <s v="Nathalie GALUCHOT"/>
    <s v="Xavier EYMARD"/>
    <s v="Absence de liasse témoin"/>
    <s v="R1-2-2-1"/>
    <s v="Fraude ou vol"/>
    <m/>
    <n v="4"/>
    <n v="4"/>
    <n v="16"/>
    <n v="3"/>
    <s v="La liasse témoin (ou « piégée »), par son aspect dissuasif, est un élément de sécurisation. Plusieurs conditions doivent cependant être respectées quant à son utilisation :_x000a_- concordance entre la liasse et la liste des numéros (ou la photocopie des billets, côté verso) ;_x000a_- non continuité des numéros ;_x000a_- renouvellement périodique de la liasse (au moins annuellement à l’occasion du diagnostic organisationnel)._x000a_L’agent comptable (ou un cadre délégué) constitue la liasse témoin et en conserve les numéros ou la photocopie dans un endroit distinct du lieu de détention de la caisse._x000a_En cas de multiplicité de caisses ou de systèmes caisse courante / réserve, une liasse témoin devrait être si possible constituée pour toutes les caisses utilisées._x000a_L’efficacité du dispositif est subordonnée à l’absence de tout moyen d’identification hormis la liste ou la photocopie conservée par le comptable._x000a_Plan de contrôle interne :_x000a_Supervision a posteriori, lors d’un diagnostic organisationnel (au moins annuel), de l’existence de la liasse témoin."/>
    <n v="4"/>
    <s v="Détermination d’un plafond d’encaisse."/>
    <n v="3"/>
    <s v="Conservation des numéros ou photocopie des billets de la liasse témoin, par l’agent comptable."/>
    <n v="4"/>
    <n v="11"/>
    <n v="1"/>
    <n v="3"/>
    <m/>
    <s v="==&gt; liasse piégée : vérifier la numérotation ; actualiser si besoin ; consigner l'information hors coffre avec discrétion (cela a été fait en avril 2022, risque à actualiser lors de la prochaine revue)_x000a_==&gt; détecteur de faux billet : il existe mais n'est pas systématiquement utilisé (quand il est branché, uniquement pour les billets au-dessus de 100 € ; or, les billets les plus falsifiés sont les billets de 20 €). Redéployer et systématiser son utilisation"/>
  </r>
  <r>
    <x v="0"/>
    <s v="Organisation générale du service"/>
    <x v="17"/>
    <s v="Comptable"/>
    <s v="Administration générale"/>
    <s v="Responsables de pôle"/>
    <s v="Nathalie GALUCHOT"/>
    <s v="Xavier EYMARD"/>
    <s v="Désorganisation de la tenue de la caisse"/>
    <s v="R1-2-3-1"/>
    <s v="Absence de séparation des tâches_x000a_Maîtrise par le caissier de l’ensemble d’une chaîne de traitement, avec ce qui constitue son dénouement (c’est-à-dire l’encaissement ou le décaissement)._x000a_Le caissier dispose d’un accès en saisie aux comptabilité générale et de développement._x000a_Erreur et fraude."/>
    <m/>
    <n v="4"/>
    <n v="4"/>
    <n v="16"/>
    <n v="3"/>
    <s v="La fonction de tenue de la caisse doit être partagée entre un titulaire et un suppléant qui le remplace régulièrement (mise en oeuvre d’un contrôle mutuel via la polyvalence)._x000a_Si possible, il doit y avoir séparation entre les fonctions de :_x000a_- guichet (réception et enregistrement comptable des encaissements sur le compte du débiteur / exécution et enregistrement comptable des dépenses en numéraire), et_x000a_- de caissier (manipulation du numéraire : encaissement des recettes en numéraire et décaissement des dépenses en numéraire)._x000a_Le caissier ne doit pas avoir accès, en saisie, aux applications de comptabilité (générale ou de développement), et de virement (autrement qu’en mode consultation)._x000a_Un ou plusieurs suppléants au caissier doivent être prévus : dans la mesure du possible, leurs accès en mode saisie dans les applications pour les_x000a_opérations sur lesquelles ils sont titulaires doivent être limités._x000a_Les opérations de caisse en numéraire sont enregistrées sur un brouillard de caisse tenu par le caissier (informatique ou non). En fin de journée, le caissier contrôle l’exactitude des disponibilités qu’il détient (autocontrôle) et procède à un ajustement avec chaque secteur de l’agence comptable sur le montant des opérations effectuées_x000a_et avec la comptabilité générale (autocontrôle)._x000a_Plan de contrôle interne :_x000a_Supervision a posteriori, lors d’un diagnostic organisationnel (au moins annuel), de la mise en place et de l’effectivité de ces mesures."/>
    <n v="3"/>
    <s v="Etablissement d’un organigramme fonctionnel, détaillant l’attribution des tâches et les habilitations informatiques."/>
    <n v="4"/>
    <m/>
    <n v="3"/>
    <n v="10"/>
    <n v="2"/>
    <n v="6"/>
    <m/>
    <s v="==&gt; si mouvement, la caisse est comptée et vérifiée par les gestionnaires recettes. Les écritures en comptabilité générale sont faites par la même personne, dans la foulée. Des contrôles inopinés de comptage de caisse sont fait régulièrement par la responsable du pôle. Le risque de cette méthode est que, lorsque la caisse est mouvementée et comptée par une même personne, sans aucun contrôle mutuel, des erreurs ou fraudes peuvent apparaitre et ne pas être identifiés ou rattachés à la bonne journée... Un nouveau système de contrôle mutuel (adjointe - resp pôle recette - AC - gestionnaires recette) a été mis en place. A évaluer lors de la prochaine revue"/>
  </r>
  <r>
    <x v="0"/>
    <s v="Organisation comptable"/>
    <x v="18"/>
    <s v="Comptable"/>
    <s v="Administration générale"/>
    <s v="Responsables de pôle"/>
    <s v="Nathalie GALUCHOT"/>
    <s v="Xavier EYMARD"/>
    <s v="Les opérations comptables ne sont pas enregistrées dans les meilleurs délais"/>
    <s v="R1-1-1-1"/>
    <s v="Les opérations ne sont pas retracées au jour le jour en comptabilité (délai de saisie en comptabilité de développement ou en comptabilité générale…)._x000a_L’absence de prise en compte des événements affectant la situation financière de l’organisme entraîne une distorsion entre cette réalité et l’image qu’en donne la comptabilité :_x000a_- lorsque les opérations provenant des débiteurs et des créanciers (réception de factures…) ne sont pas prises en compte au jour de leur réception ;_x000a_- lorsque les opérations portées dans une application informatique remettante ne sont pas reportées quotidiennement dans l’application de destination (par exemple,_x000a_d’une application support de comptabilité de développement vers l’application de comptabilité générale)._x000a_Les erreurs comptables détectées ne sont pas rectifiées immédiatement._x000a_Impact en matière de gestion budgétaire et de gestion de trésorerie."/>
    <m/>
    <n v="3"/>
    <n v="3"/>
    <n v="9"/>
    <n v="3"/>
    <s v="La comptabilisation doit intervenir sans délais._x000a_Les opérations enregistrées sur une application « remettante » doivent être portées le même jour dans l’application de destination, sauf cas particulier strictement précisés par la direction de l’établissement (autocontrôle)._x000a_Plan de contrôle interne :_x000a_Supervision a posteriori (éventuellement à programmer dans le plan de contrôle interne)._x000a_Supervision a posteriori, lors d’un diagnostic organisationnel (au moins annuel), de la mise en place et de l’effectivité de ses mesures."/>
    <n v="2"/>
    <s v="Description et diffusion de la circulation de l’information comptable au sein des services (organigrammes fonctionnels, planning des horaires s’il y a lieu…)."/>
    <n v="2"/>
    <m/>
    <n v="2"/>
    <n v="6"/>
    <n v="2"/>
    <n v="6"/>
    <m/>
    <s v="==&gt; La comptabilisation faite par les régisseurs doit intervenir sans délais._x000a_Les opérations enregistrées par les régisseurs doivent être portées le même jour dans SIFAC, sauf cas particulier strictement précisés par la direction de l’établissement (autocontrôle)._x000a_Plan de contrôle interne :_x000a_Supervision a posteriori (éventuellement à programmer dans le plan de contrôle interne)._x000a_Supervision a posteriori, lors d’un diagnostic organisationnel (au moins annuel), de la mise en place et de l’effectivité de ses mesures._x000a_==&gt; Description et diffusion de la circulation de l’information comptable au sein des services (organigrammes fonctionnels, planning des horaires s’il y a lieu…). Diffusion d'une procédure pour les opérations SIFAC faite par les régisseurs ; en amont, l'AC doit avoir tous les MOD-OP SIFAC et retours d'expérience"/>
  </r>
  <r>
    <x v="0"/>
    <s v="Organisation comptable"/>
    <x v="18"/>
    <s v="Comptable"/>
    <s v="Administration générale"/>
    <s v="Responsables de pôle"/>
    <s v="Nathalie GALUCHOT"/>
    <s v="Xavier EYMARD"/>
    <s v="Absence de régularisation des opérations en comptes transitoires ou d’attente"/>
    <s v="R1-1-1-2"/>
    <s v="Les sommes sont imputées à tort sur un compte transitoire ou d’attente._x000a_Les recherches entreprises pour leur régularisation sont insuffisantes._x000a_Carence des contrôles tendant à régulariser les imputations provisoires._x000a_Par leur nature, les comptes transitoires ou d’attente sont considérés comme présentant des risques :_x000a_- contenu des entrées ;_x000a_- délai de régularisation ;_x000a_- modalités de régularisation et comptes de contrepartie ;_x000a_- bénéficiaires des sorties."/>
    <m/>
    <n v="3"/>
    <n v="3"/>
    <n v="9"/>
    <n v="3"/>
    <s v="Les opérations en comptes transitoires ou d’attente doivent être régularisées dans les plus brefs délais._x000a_Mise en place d’un dispositif de suivi de la régularisation des comptes transitoires ou d’attente :_x000a_- désignation d’un ou plusieurs acteurs dans chaque secteur responsable de ces comptes ;_x000a_- contrôle (autocontrôle) de leur régularisation ou justification de leur non régularisation selon une périodicité (par principe mensuelle)._x000a_Plan de contrôle interne :_x000a_Supervision a posteriori (éventuellement à programmer dans le plan de contrôle interne)._x000a_Supervision a posteriori, lors d’un diagnostic organisationnel (au moins annuel), de la mise en place et de l’actualisation du dispositif de suivi."/>
    <n v="2"/>
    <s v="Documentation et diffusion du dispositif de suivi des comptes transitoires ou d’attente._x000a_Organigramme fonctionnel désignant les acteurs chargés du suivi des comptes transitoires ou d’attente dans chaque secteur (en fonction de la répartition de la responsabilité des comptes)."/>
    <n v="2"/>
    <m/>
    <n v="2"/>
    <n v="6"/>
    <n v="2"/>
    <n v="6"/>
    <m/>
    <s v="==&gt; les comptes transitoires 47x de recettes à classer liés à la FC et aux OPCO ne sont pas assez rapidement identifiés et soldés_x000a_==&gt; désignation d’un ou plusieurs acteurs dans chaque secteur responsable de ces comptes ;_x000a_==&gt; contrôle (autocontrôle) de leur régularisation ou justification de leur non régularisation selon une périodicité (par principe mensuelle via la clôture mensuelle et indicator)."/>
  </r>
  <r>
    <x v="0"/>
    <s v="Organisation comptable"/>
    <x v="18"/>
    <s v="Comptable"/>
    <s v="Administration générale"/>
    <s v="Responsables de pôle"/>
    <s v="Nathalie GALUCHOT"/>
    <s v="Xavier EYMARD"/>
    <s v="Rectifications erronées d’écritures comptables"/>
    <s v="R1-1-1-3"/>
    <s v="Absence de contrôle efficace des opérations de rectification._x000a_Par nature, les écritures rectificatives méritent qu’une attention leur soit portée, en raison des erreurs qui en sont à l’ origine, et en raison des risques de fraudes."/>
    <m/>
    <n v="3"/>
    <n v="3"/>
    <n v="9"/>
    <n v="3"/>
    <s v="Toute détection d’erreur doit faire l’objet d’une correction immédiate._x000a_Contrôle lors de l’enregistrement comptable de l’écriture rectificative (autocontrôle)._x000a_Deux modalités peuvent être adoptées pour la supervision :_x000a_- soit une supervision contemporaine par l’encadrement, solution à privilégier ;_x000a_- soit, si la supervision contemporaine ne peut être effective, un contrôle de supervision a posteriori, à programmer dans le PCI._x000a_Plan de contrôle interne :_x000a_Supervision a posteriori (éventuellement selon l’option ci-dessus, à programmer dans le plan de contrôle interne)._x000a_Supervision a posteriori, lors d’un diagnostic organisationnel (au moins annuel), sur la mise en place du dispositif de contrôle des rectifications comptables, ainsi que de_x000a_l’effectivité de ces mesures."/>
    <n v="5"/>
    <s v="Documentation des modalités de contrôle des rectifications en comptabilité générale et de développement."/>
    <n v="2"/>
    <s v="Éventuellement, statistiques sur l’origine, la fréquence et le montant des rectifications."/>
    <n v="2"/>
    <n v="9"/>
    <n v="2"/>
    <n v="6"/>
    <m/>
    <s v="==&gt; se documenter sur la correction des erreurs_x000a_==&gt; tenir un registre des écritures correctives (via une transaction SIFAC dédiée)"/>
  </r>
  <r>
    <x v="0"/>
    <s v="Organisation comptable"/>
    <x v="19"/>
    <s v="Comptable"/>
    <s v="Administration générale"/>
    <s v="Responsables de pôle"/>
    <s v="Nathalie GALUCHOT"/>
    <s v="Xavier EYMARD"/>
    <s v="Utilisation de documents comptables non conformes"/>
    <s v="R1-1-2-1"/>
    <s v="Absence de traçabilité : les documents comptables édités par les applications ne respectent pas les normes de tenue des documents comptables des organismes publics, ne sont pas archivés de façon correcte._x000a_En effet, les applications bureautiques - construites à partir des outils fournis par Microsoft, et tout particulièrement les bases ACCESS ou EXCEL - ne sont pas sécurisées. En conséquence, les informations figurant en consultation sur écran ou sur des documents dont l’intangibilité ne peut être garantie, ne constituent pas des supports de comptabilité probants._x000a_Carence dans la piste d’audit."/>
    <m/>
    <n v="3"/>
    <n v="3"/>
    <n v="9"/>
    <n v="3"/>
    <s v="Contrôle de supervision contemporain de l’encadrement à l’édition des documents comptables._x000a_Plan de contrôle interne :_x000a_Supervision a posteriori (éventuellement à programmer dans le plan de contrôle interne)._x000a_Supervision a posteriori, lors d’un diagnostic organisationnel (au moins annuel), de la mise en place et de l’effectivité de ces mesures."/>
    <n v="2"/>
    <s v="Arrêté du 7 octobre 2015 relatif aux conditions d’établissement, de conservation et de transmission sous forme dématérialisée des documents et pièces justificatives_x000a_Décret no 2016-1478 du 2 novembre 2016 relatif au développement de la facturation électronique_x000a_INSTRUCTION RELATIVE AUX CONDITIONS DE MISE EN OEUVRE DE LA DEMATERIALISATION"/>
    <n v="2"/>
    <s v="Les documents comptables établis par des applications informatiques non validées, doivent être édités quotidiennement, numérotés et datés dès leur établissement, visés par l’encadrement et archivés dans une numérotation continue (&quot;enliassement&quot;)."/>
    <n v="2"/>
    <n v="6"/>
    <n v="2"/>
    <n v="6"/>
    <m/>
    <s v="==&gt; mise en place d'une GED (en cours)_x000a_==&gt; en attendant : travail sur notre archivage en cours, tant papier que numérique sur U://, en lien avec l'archiviste_x000a_==&gt; mise à l'épreuve régulière de la quérabilité des documents, leur intégrité,, leur pérennité, conformément aux instructions liées à la dématérialisation_x000a_==&gt; déploiement de la signature électronique à l'agence comptable via DocaPost (finaliser le circuit)"/>
  </r>
  <r>
    <x v="0"/>
    <s v="Organisation informatique"/>
    <x v="20"/>
    <s v="Comptable"/>
    <s v="Administration générale"/>
    <s v="Responsables de pôle"/>
    <s v="Nathalie GALUCHOT"/>
    <s v="Xavier EYMARD"/>
    <s v="Absence de formalisation des attributions des identifications"/>
    <s v="R1-3-1-1"/>
    <s v="Absence de traçabilité_x000a_Carence dans la piste d’audit"/>
    <m/>
    <n v="3"/>
    <n v="3"/>
    <n v="9"/>
    <n v="3"/>
    <s v="Plan de contrôle interne :_x000a_Supervision a posteriori, lors d’un diagnostic organisationnel (au moins annuel), de la mise en place et de l’effectivité de ces mesures."/>
    <n v="2"/>
    <s v="Détermination et diffusion de procédures organisant l’attribution et le retrait des identifications et leur traçabilité._x000a_Les habilitations doivent être formalisées :_x000a_l’encadrement doit disposer à tout moment de la liste des codes utilisateurs et de leurs attributaires._x000a_L’habilitation et l’identification de chacun des intervenants doivent être portées sur l’organigramme fonctionnel."/>
    <n v="2"/>
    <s v="Les demandes d’habilitation ou de retraits d’habilitation faites par l’encadrement doivent être tracées et archivées (par exemple, écrit, courriel, fax, etc. de la part de l’encadrement de l’opérationnel pour laquelle l’habilitation est demandée, à l’administrateur responsable des paramétrages)."/>
    <n v="2"/>
    <n v="6"/>
    <n v="2"/>
    <n v="6"/>
    <m/>
    <s v="==&gt; Détermination et diffusion de procédures organisant l’attribution et le retrait des identifications et leur traçabilité._x000a_==&gt; Les habilitations doivent être formalisées :_x000a_l’encadrement doit disposer à tout moment de la liste des codes utilisateurs et de leurs attributaires._x000a_L’habilitation et l’identification de chacun des intervenants doivent être portées sur l’organigramme fonctionnel ou hors OF_x000a_==&gt; Les demandes d’habilitation ou de retraits d’habilitation faites par l’encadrement doivent être tracées et archivées (par exemple, écrit, courriel, fax, etc. de la part de l’encadrement de l’opérationnel pour laquelle l’habilitation est demandée, à l’administrateur responsable des paramétrages)."/>
  </r>
  <r>
    <x v="0"/>
    <s v="Organisation informatique"/>
    <x v="20"/>
    <s v="Comptable"/>
    <s v="Administration générale"/>
    <s v="Responsables de pôle"/>
    <s v="Nathalie GALUCHOT"/>
    <s v="Xavier EYMARD"/>
    <s v="Absence de confidentialité du mot de passe"/>
    <s v="R1-3-1-2"/>
    <s v="Absence de respect des modalités d’organisation et de traçabilité :_x000a_- Usurpation de l’identité d’autrui ;_x000a_- Accès illicite à certaines données."/>
    <m/>
    <n v="4"/>
    <n v="4"/>
    <n v="16"/>
    <n v="3"/>
    <s v="Une politique portant sur les authentifiants doit être établie en la matière. En particulier, les éléments relatifs aux caractéristiques du mot de passe doivent respecter_x000a_des règles de longueur, de renouvellement, etc._x000a_Le mot de passe :_x000a_- doit être choisi et conservé par l’utilisateur lui-même (pas de choix « collectif » du mot de passe) ;_x000a_- ne doit jamais être écrit par l’intervenant dans un endroit accessible à tous ;_x000a_- ne doit pas être indiqué visiblement sur les postes de travail ;_x000a_- ne doit pas être enregistré pour bénéficier d’une connexion automatique (saisie du mot de passe à chaque nouvelle connexion : les dispositifs de « mémorisation » des mots de passe qui permettent de contourner la saisie obligatoire lors de l’identification de l’intervenant, ne doivent pas être mis en oeuvre lorsqu’une application le permet ; cette interdiction concerne aussi les « macro » qui offrent le même type de possibilité) ;_x000a_- ne doit pas être communiqué à un tiers quel qu’il soit (y compris à l’encadrement ou à un auditeur du service qui en ferait la demande :_x000a_un supérieur hiérarchique n’est pas autorisé à demander son mot de passe à un agent pour avoir accès à des informations durant son absence, mais doit faire en sorte que cette information soit disponible, comme l’organisation de la suppléance ou l’habilitation du supérieur hiérarchique…)._x000a_Plan de contrôle interne :_x000a_Supervision a posteriori, lors d’un diagnostic organisationnel (au moins annuel), de la mise en place et de l’effectivité de ces mesures."/>
    <n v="2"/>
    <s v="Charte d’usage des technologies de l’information et de la communication, ou tout autre document engageant les personnels de l’organisme._x000a_Sensibilisation des acteurs au caractère personnel et à la confidentialité de l’authentifiant."/>
    <n v="2"/>
    <m/>
    <n v="2"/>
    <n v="6"/>
    <n v="2"/>
    <n v="6"/>
    <m/>
    <s v="==&gt; mettre en place une politique de gestion des mots de passe comme indiqué dans les leviers ci-contre"/>
  </r>
  <r>
    <x v="0"/>
    <s v="Organisation informatique"/>
    <x v="20"/>
    <s v="Comptable"/>
    <s v="Administration générale"/>
    <s v="Responsables de pôle"/>
    <s v="Nathalie GALUCHOT"/>
    <s v="Xavier EYMARD"/>
    <s v="Absence de renouvellement du mot de passe"/>
    <s v="R1-3-1-3"/>
    <s v="Utilisation frauduleuse d’un identifiant_x000a_Blocage automatique de la messagerie électronique ou d’une application informatique"/>
    <m/>
    <n v="4"/>
    <n v="4"/>
    <n v="16"/>
    <n v="3"/>
    <s v="Le mot de passe doit être changé périodiquement, et immédiatement en cas de doute sur sa confidentialité ou sa fiabilité. Ce mot de passe doit être substantiellement différent des mots de passe précédents._x000a_Lors de l’habilitation, l’attribution du mot de passe à l’intervenant relève généralement de l’administrateur. Il doit être changé par l’intervenant lors de son premier accès au système d’information._x000a_Plan de contrôle interne :_x000a_Supervision a posteriori, lors d’un diagnostic organisationnel (au moins annuel), de la mise en place et de l’effectivité de ces mesures."/>
    <n v="2"/>
    <m/>
    <n v="2"/>
    <m/>
    <n v="2"/>
    <n v="6"/>
    <n v="2"/>
    <n v="6"/>
    <m/>
    <s v="==&gt; mettre en place une politique de gestion des mots de passe comme indiqué dans les leviers ci-contre"/>
  </r>
  <r>
    <x v="0"/>
    <s v="Organisation informatique"/>
    <x v="21"/>
    <s v="Comptable"/>
    <s v="Administration générale"/>
    <s v="Responsables de pôle"/>
    <s v="Nathalie GALUCHOT"/>
    <s v="Xavier EYMARD"/>
    <s v="Carence dans la politique de préservation des données comptables"/>
    <s v="R1-3-2-1"/>
    <s v="Absence ou insuffisance d’une politique de sauvegarde et d’archivage des documents comptables (données numériques comptables)._x000a_Absence de traçabilité. Carence dans la piste d’audit."/>
    <m/>
    <n v="3"/>
    <n v="3"/>
    <n v="9"/>
    <n v="3"/>
    <s v="Plan de contrôle interne :_x000a_Supervision a posteriori, lors d’un diagnostic organisationnel (au moins annuel), de la qualité et de l’effectivité de des règles de sauvegarde."/>
    <n v="2"/>
    <s v="Détermination et diffusion d’une politique d’archivage et de sauvegarde informatiques des documents comptables, tant sur la périodicité (la sauvegarde quotidienne est_x000a_souhaitable, mais tout dépend de l’activité du service), les modalités (acteurs, supports), les lieux de conservation."/>
    <n v="2"/>
    <m/>
    <n v="2"/>
    <n v="6"/>
    <n v="2"/>
    <n v="6"/>
    <m/>
    <s v="==&gt; travail sur la GED_x000a_==&gt; diffusion aux équipes des règles d'arhcivages numériques"/>
  </r>
  <r>
    <x v="0"/>
    <s v="Organisation informatique"/>
    <x v="21"/>
    <s v="Comptable"/>
    <s v="Administration générale"/>
    <s v="Responsables de pôle"/>
    <s v="Nathalie GALUCHOT"/>
    <s v="Xavier EYMARD"/>
    <s v="Défaillance dans l’archivage des données informatiques"/>
    <s v="R1-3-2-2"/>
    <s v="Délais de conservation trop courts._x000a_Obsolescence du support par rapport aux lecteurs des matériels informatiques._x000a_Carence dans les sauvegardes régulières et préservation des données._x000a_Absence de conservation des microfiches et des supports informatiques dans un endroit sécurisé._x000a_Absence de traçabilité. Carence dans la piste d’audit._x000a_Destruction des documents comptables."/>
    <m/>
    <n v="3"/>
    <n v="3"/>
    <n v="9"/>
    <n v="3"/>
    <s v="Un contrôle (autocontrôle) par sondage de la lisibilité des supports de sauvegarde doit être périodiquement réalisé._x000a_Ces supports doivent être effacés avant d’être jetés (effacement devant interdire toute reconstitution partielle ou totale). Les microfiches jetées doivent être préalablement détruites._x000a_Plan de contrôle interne :_x000a_Supervision a posteriori, lors d’un diagnostic organisationnel (au moins annuel), de la qualité et de l’effectivité de ces règles de sauvegarde."/>
    <n v="2"/>
    <m/>
    <n v="2"/>
    <s v="Les sauvegardes doivent être réalisées périodiquement (si possible, quotidiennement). Les durées de conservation des données informatiques sont identiques à celles des documents comptables (cf. § Archivage des documents comptables et pièces justificatives)._x000a_Archivage sur support informatique (CD-Rom ou DVD-Rom…)._x000a_La traçabilité des données figurant sur ces supports impose de les faire évoluer en fonction des capacités de lecture des matériels informatiques. L’utilisation des supports_x000a_magnétiques (disquette, CD-Rom, cassette…) doit prendre en compte le respect de la durée de vie des supports._x000a_Les sauvegardes doivent être entreposées à un endroit différent du bâtiment où sont situées les installations informatiques. En effet, il n’est guère utile de conserver des sauvegardes là même où est installé le serveur ou micro-ordinateur. Une sauvegarde conservée au même endroit ne protège que de la défaillance technique du serveur ou du_x000a_micro-ordinateur, mais ni du feu, ni de l’inondation. Les sauvegardes peuvent être externalisées par remises (selon une périodicité à définir) à un autre service ou un centre_x000a_informatique._x000a_Les supports informatiques de sauvegardes doivent être conservés dans un endroit protégé en particulier du feu et des perturbations magnétiques. Les microfiches doivent être conservées à l’abri de la lumière dans des armoires prévues à cet effet._x000a_Les dates des différentes sauvegardes doivent être répertoriées (journal des sauvegardes). Ce document est indispensable, dans le cas d’une reconstitution de fichiers, afin de déterminer le périmètre des opérations qui devront être ressaisies (car en-dehors du champ de la sauvegarde)."/>
    <n v="2"/>
    <n v="6"/>
    <n v="2"/>
    <n v="6"/>
    <m/>
    <s v="==&gt; travail sur la GED_x000a_==&gt; diffusion aux équipes des règles d'arhcivages numériques"/>
  </r>
  <r>
    <x v="0"/>
    <s v="Organisation informatique"/>
    <x v="21"/>
    <s v="Comptable"/>
    <s v="Administration générale"/>
    <s v="Responsables de pôle"/>
    <s v="Nathalie GALUCHOT"/>
    <s v="Xavier EYMARD"/>
    <s v="Intrusion dans le système d’information"/>
    <s v="R1-3-2-3"/>
    <s v="Absence de mise à jour des antivirus, des logiciels d’accès à Internet et aux messageries._x000a_Modification de la configuration de son poste de travail, contournement ou désactivation des services de sécurité mis en place (antivirus)."/>
    <m/>
    <n v="3"/>
    <n v="3"/>
    <n v="9"/>
    <n v="3"/>
    <s v="Des mesures doivent être prises pour protéger le système d’information, soit des accès intempestifs, soit des virus._x000a_Les logiciels d’accès à Internet et de messagerie doivent eux-mêmes être à jour des versions et des maintenances, de manière à combler les failles._x000a_L’antivirus doit être mis à jour à chaque nouvelle version de fichier de données. La mise à jour de l’antivirus ne dispense pas l’utilisateur de scanner périodiquement son disque dur. Avant d’utiliser un support amovible (disquette, clé USB, CD-Rom..),_x000a_il est recommandé de vérifier qu’il ne contient pas de virus. L’utilisateur qui pense avoir un virus sur son ordinateur doit se déconnecter impérativement de toute session._x000a_Plan de contrôle interne :_x000a_Supervision a posteriori, lors d’un diagnostic organisationnel (au moins annuel), de la mise en place et de l’effectivité de ces mesures."/>
    <n v="2"/>
    <s v="Etablissement d’une politique de sécurité informatique intégrant les aspects antiintrusions._x000a_Diffusion de cette politique de sécurité informatique et sensibilisation de tous les acteurs."/>
    <n v="2"/>
    <m/>
    <n v="2"/>
    <n v="6"/>
    <n v="2"/>
    <n v="6"/>
    <m/>
    <s v="==&gt; voir avec la DSI sur ce volet"/>
  </r>
  <r>
    <x v="8"/>
    <s v="Prise en charge"/>
    <x v="22"/>
    <s v="Comptable"/>
    <s v="Pôle qualité comptable"/>
    <s v="Nadine CHAPPUIS"/>
    <s v="Xavier EYMARD"/>
    <s v="Xavier EYMARD"/>
    <s v="Enregistrement comptable sur un compte erroné"/>
    <s v="R2-2-3-1"/>
    <s v="Les rémunérations ont été enregistrées sur une mauvaise imputation."/>
    <m/>
    <n v="4"/>
    <n v="2"/>
    <n v="8"/>
    <n v="3"/>
    <s v="Contrôle de l’enregistrement au bon compte par rapprochement systématique entre les ordres de payer et les pièces justificatives (articles 11 et 12 RGCP) dans le cadre du plan de CHD (autocontrôle). Le cas échéant, s’assurer périodiquement du paramétrage du PGI en service dans l’établissement (autocontrôle)._x000a_Contrôle de supervision contemporain lors de la signature de la suspension de la prise en charge ou de la demande de rectification._x000a_Contrôle de supervision a posteriori :_x000a_- soit dans le cadre du plan de CHD (Guide méthodologique du contrôle hiérarchisé des dépenses publiques dans les EPN – fiche 25) ;_x000a_- soit lors du diagnostic du processus, de la mise en place et de l’effectivité de ces mesures."/>
    <n v="2"/>
    <s v="Établissement et diffusion d’un guide de la paye._x000a_Diffusion des nomenclatures comptables M 9"/>
    <n v="5"/>
    <s v="Éventuellement, courrier de signalement de  suspension de  prise en charge."/>
    <n v="3"/>
    <n v="10"/>
    <n v="2"/>
    <n v="6"/>
    <m/>
    <s v="suivi par PMS (pilotage masse salariale) et DAF (suivi AC compliqué car pas accès aux données ??), déversement de paye par PMS (alerte AC en cas de retard)_x000a_M9 diffusée et appliquée (suivi RH, PMS et DRFiP)._x000a_La DGS et la DRH sont alerté des retards de déversement de quasi 1 an en 2021 de paye. La DRHAS s'est engagé a déverser au fil de l'eau, ce qui semble être nettement meilleur en 2022 (voir indicator pour l'indicateur de taux de déversement). A suivre"/>
  </r>
  <r>
    <x v="8"/>
    <s v="Prise en charge"/>
    <x v="22"/>
    <s v="Comptable"/>
    <s v="Pôle qualité comptable"/>
    <s v="Nadine CHAPPUIS"/>
    <s v="Xavier EYMARD"/>
    <s v="Xavier EYMARD"/>
    <s v="Enregistrement comptable sur un compte erroné"/>
    <s v="R2-2-3-1"/>
    <s v="Les cotisations sociales ont été enregistrées sur une mauvaise imputation. "/>
    <m/>
    <n v="4"/>
    <n v="2"/>
    <n v="8"/>
    <n v="3"/>
    <m/>
    <n v="2"/>
    <m/>
    <n v="5"/>
    <m/>
    <n v="3"/>
    <n v="10"/>
    <n v="2"/>
    <n v="6"/>
    <m/>
    <s v="suivi par PMS (pilotage masse salariale) et DAF (suivi AC compliqué car pas accès aux données ??), déversement de paye par PMS (alerte AC en cas de retard)_x000a_M9 diffusée et appliquée (suivi RH, PMS et DRFiP)._x000a_La DGS et la DRH sont alerté des retards de déversement de quasi 1 an en 2021 de paye. La DRHAS s'est engagé a déverser au fil de l'eau, ce qui semble être nettement meilleur en 2022 (voir indicator pour l'indicateur de taux de déversement). A suivre"/>
  </r>
  <r>
    <x v="8"/>
    <s v="Prise en charge"/>
    <x v="22"/>
    <s v="Comptable"/>
    <s v="Pôle qualité comptable"/>
    <s v="Nadine CHAPPUIS"/>
    <s v="Xavier EYMARD"/>
    <s v="Xavier EYMARD"/>
    <s v="Enregistrement comptable sur un compte erroné"/>
    <s v="R2-2-3-1"/>
    <s v="Des avances ou acomptes sur rémunérations ont été enregistrés sur une mauvaise imputation."/>
    <m/>
    <n v="4"/>
    <n v="2"/>
    <n v="8"/>
    <n v="3"/>
    <m/>
    <n v="2"/>
    <m/>
    <n v="5"/>
    <m/>
    <n v="3"/>
    <n v="10"/>
    <n v="2"/>
    <n v="6"/>
    <m/>
    <s v="suivi par PMS (pilotage masse salariale) et DAF (suivi AC compliqué car pas accès aux données ??), déversement de paye par PMS (alerte AC en cas de retard)_x000a_M9 diffusée et appliquée (suivi RH, PMS et DRFiP)._x000a_La DGS et la DRH sont alerté des retards de déversement de quasi 1 an en 2021 de paye. La DRHAS s'est engagé a déverser au fil de l'eau, ce qui semble être nettement meilleur en 2022 (voir indicator pour l'indicateur de taux de déversement). A suivre"/>
  </r>
  <r>
    <x v="8"/>
    <s v="Prise en charge"/>
    <x v="22"/>
    <s v="Comptable"/>
    <s v="Pôle qualité comptable"/>
    <s v="Nadine CHAPPUIS"/>
    <s v="Xavier EYMARD"/>
    <s v="Xavier EYMARD"/>
    <s v="Enregistrements en comptabilité budgétaire erronés"/>
    <s v="R2-2-3-4"/>
    <s v="L’écriture a été enregistrée sur une mauvaise imputation budgétaire (incohérence entre la nature de la dépense et l’imputation budgétaire proposée par l’ordonnateur)."/>
    <m/>
    <n v="4"/>
    <n v="2"/>
    <n v="8"/>
    <n v="3"/>
    <s v="Contrôle du correct enregistrement budgétaire par rapprochement systématique entre les ordres de payer et les pièces justificatives dans le cadre du plan de CHD (autocontrôle). _x000a_Le cas échéant, s’assurer périodiquement du paramétrage du PGI en service dans l’établissement (autocontrôle)._x000a_Contrôle de supervision contemporain lors de la signature de la suspension de la prise en charge ou de la demande de rectification._x000a_Contrôle de supervision a posteriori :_x000a_- soit dans le cadre du plan de CHD (Guide méthodologique du contrôle hiérarchisé des dépenses publiques dans les EPN – fiche 25) ;_x000a_- soit lors du diagnostic du processus, de la_x000a_mise en place et de l’effectivité de ces_x000a_mesures."/>
    <n v="2"/>
    <s v="Établissement et diffusion d’un guide de la paye. _x000a_Diffusion d’une nomenclature budgétaire et comptable actualisée de l’établissement."/>
    <n v="5"/>
    <s v="Éventuellement, courrier de signalement de suspension de prise en charge."/>
    <n v="3"/>
    <n v="10"/>
    <n v="2"/>
    <n v="6"/>
    <m/>
    <s v="suivi par PMS (pilotage masse salariale) et DAF (suivi AC compliqué car pas accès aux données ??), déversement de paye par PMS (alerte AC en cas de retard)_x000a_M9 diffusée et appliquée (suivi RH, PMS et DRFiP)._x000a_La DGS et la DRH sont alerté des retards de déversement de quasi 1 an en 2021 de paye. La DRHAS s'est engagé a déverser au fil de l'eau, ce qui semble être nettement meilleur en 2022 (voir indicator pour l'indicateur de taux de déversement). A suivre"/>
  </r>
  <r>
    <x v="1"/>
    <s v="Prise en charge"/>
    <x v="1"/>
    <s v="Comptable"/>
    <s v="Pôle dépense"/>
    <s v="Emmanuelle DOMINJON"/>
    <s v="Nathalie GALUCHOT"/>
    <s v="Nathalie GALUCHOT"/>
    <s v="Périodicité inégale d’émission des demandes de paiement"/>
    <s v="R2-2-1-7"/>
    <s v="Absence de concertation régulière avec les services de l’ordonnateur, notamment le service financier pour lisser dans le temps l’émission des demandes de paiement."/>
    <m/>
    <n v="4"/>
    <n v="4"/>
    <n v="16"/>
    <n v="3"/>
    <s v="Mise en place d’une concertation régulière entre services gestionnaires et comptable public aux fins du lissage de l’émission des demandes de paiement._x000a_Contrôle du respect du délai global de paiement._x000a_Les dossiers doivent être traités dans les meilleurs délais, si possible quotidiennement (autocontrôle)._x000a_Relance de l’ordonnateur en cas de non liquidation des intérêts moratoires (autocontrôle)._x000a_Information des services gestionnaires des retards de paiement dus à la production tardive des demandes de paiement._x000a_Sensibilisation à la nécessité de procéder au_x000a_mandatement rapide des factures qu’ils reçoivent et à la réduction du délai de transmission des pièces justificatives."/>
    <n v="4"/>
    <s v="Formalisation du circuit de transmission des demandes de paiement._x000a_Établissement et diffusion d’un planning de_x000a_transmission des demandes de paiement (DP = acte de rapprochement du comptable entre l'engagement juridique, la facture, et les pièces justificatives) avec l’ordonnateur_x000a_(définition d’un délai de mandatement et de_x000a_paiement entre l’ordonnateur et l’agent_x000a_comptable) : insertion du planning dans une_x000a_convention de partenariat._x000a_Diffusion du décret n° 2013-269 du 29 mars 2013 relatif à la lutte contre les retards de paiement dans les contrats de la commande publique_x000a_Désignation dans l’organigramme fonctionnel des agents chargés de la réception des ordres de payeret du visa."/>
    <n v="4"/>
    <s v="Toutes les demandes de paiement reçus doivent avoir une date certaine de réception._x000a_Établissement d’un dispositif de suivi (archivage chronologique ; ou tableau de bord...) des transmissions de demandes de paiement."/>
    <n v="2"/>
    <n v="10"/>
    <n v="2"/>
    <n v="6"/>
    <m/>
    <s v="==&gt; rédaction de la convention partenariale ordo comptable pour formaliser le rythme des transmissions des demandes de paiement, le délai global de paiement (répartition)_x000a_"/>
  </r>
  <r>
    <x v="1"/>
    <s v="Prise en charge"/>
    <x v="1"/>
    <s v="Comptable"/>
    <s v="Pôle dépense"/>
    <s v="PÔLE D - selon portefeuille -"/>
    <s v="PÔLE D - selon portefeuille -"/>
    <s v="Emmanuelle DOMINJON"/>
    <s v="Pièces justificatives insuffisantes ou erronées"/>
    <s v="R2-2-1-8"/>
    <s v="Les pièces justificatives sont manquantes ou incomplètes. En particulier pour les marchés formalisés (pièces constitutives) et les actes additionnels."/>
    <m/>
    <n v="4"/>
    <n v="4"/>
    <n v="16"/>
    <n v="3"/>
    <s v="Contrôle de la présence et de la_x000a_cohérence des pièces justificatives._x000a__x000a_Contrôle de supervision contemporain lors de la signature de la suspension de la prise en charge ou de la demande de régularisation (indu)._x000a__x000a_"/>
    <n v="3"/>
    <s v="Etablissement et diffusion d’un guide de la commande publique._x000a_Diffusion des textes réglementaires relatifs à la nature de dépense considérée (code des marchés publics et circulaire d’application, textes relatifs aux aquisitions immobilières…) et de la liste des contrôles à effectuer lors de la prise en charge._x000a_Établissement et diffusion d’une liste des pièces justificatives par type de commande (notamment pièces des marchés), ainsi que des formules et contenus obligatoires de ces pièces._x000a_Diffusion de l'arrêté du 5 mai 2021 fixant la liste des pièces justificatives des dépenses (+ analyse détaillée du côté des CTs)"/>
    <n v="3"/>
    <s v="Eventuellement, courrier de_x000a_signalement de suspension de prise en charge."/>
    <n v="3"/>
    <n v="9"/>
    <n v="2"/>
    <n v="6"/>
    <m/>
    <s v="==&gt; un tableau de recensement des anomalies dans le cadre des contrôles règlementaires &amp; thématiques a été fourni le 08/07/2021 au pôle dépense pour consignation au fil de l'eau, et consolidation annuelle. Faire un point à la rentrée sur l'utilisation du tableur ;"/>
  </r>
  <r>
    <x v="1"/>
    <s v="Prise en charge"/>
    <x v="1"/>
    <s v="Comptable"/>
    <s v="Pôle dépense"/>
    <s v="PÔLE D - selon portefeuille -"/>
    <s v="PÔLE D - selon portefeuille -"/>
    <s v="Emmanuelle DOMINJON"/>
    <s v="Pièces justificatives insuffisantes ou erronées"/>
    <s v="R2-2-1-8"/>
    <s v="Les modalités de contrôle ne sont pas respectées (présence des pièces justificatives, mentions devant y figurer)."/>
    <m/>
    <n v="4"/>
    <n v="4"/>
    <n v="16"/>
    <n v="3"/>
    <m/>
    <n v="3"/>
    <m/>
    <n v="3"/>
    <m/>
    <n v="3"/>
    <n v="9"/>
    <n v="2"/>
    <n v="6"/>
    <m/>
    <s v="==&gt; un tableau de recensement des anomalies dans le cadre des contrôles règlementaires &amp; thématiques a été fourni le 08/07/2021 au pôle dépense pour consignation au fil de l'eau, et consolidation annuelle. Faire un point à la rentrée sur l'utilisation du tableur ;"/>
  </r>
  <r>
    <x v="1"/>
    <s v="Prise en charge"/>
    <x v="1"/>
    <s v="Comptable"/>
    <s v="Pôle dépense"/>
    <s v="PÔLE D - selon portefeuille -"/>
    <s v="PÔLE D - selon portefeuille -"/>
    <s v="Emmanuelle DOMINJON"/>
    <s v="Application erronée des règles de calcul"/>
    <s v="R2-2-1-10"/>
    <s v="Le montant enregistré en comptabilité ne correspond pas à la somme réellement due."/>
    <m/>
    <n v="3"/>
    <n v="3"/>
    <n v="9"/>
    <n v="3"/>
    <s v="Contrôle de l’exactitude des calculs de liquidation (article 20 GBCP) en fonction du plan CHD (autocontrôle)._x000a_Contrôle de supervision contemporain lors de la signature de la suspension de la prise en charge ou de la demande de régularisation (indu).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3"/>
    <s v="Etablissement et diffusion d’un guide de la commande publique._x000a_Diffusion des textes réglementaires relatifs à la nature de dépense considérée et de la liste des contrôles à effectuer lors de la prise en charge._x000a_Diffusion de l'arrêté du 5 mai 2021 fixant la liste des pièces justificatives des dépenses (+ analyse détaillée du côté des CTs)"/>
    <n v="3"/>
    <s v="Éventuellement, courrier de signalement de suspension de prise en charge."/>
    <n v="3"/>
    <n v="9"/>
    <n v="2"/>
    <n v="6"/>
    <m/>
    <s v="==&gt; un tableau de recensement des anomalies dans le cadre des contrôles règlementaires &amp; thématiques a été fourni le 08/07/2021 au pôle dépense pour consignation au fil de l'eau, et consolidation annuelle. Faire un point à la rentrée sur l'utilisation du tableur ;"/>
  </r>
  <r>
    <x v="1"/>
    <s v="Prise en charge"/>
    <x v="1"/>
    <s v="Comptable"/>
    <s v="Pôle dépense"/>
    <s v="PÔLE D - selon portefeuille -"/>
    <s v="PÔLE D - selon portefeuille -"/>
    <s v="Xavier EYMARD"/>
    <s v="Absence de suivi des marchés à règlements successifs"/>
    <s v="R2-2-1-11"/>
    <s v="L’absence ou la carence de suivi des marchés à règlements successifs (hors marché à procédure adaptée MAPA) ne permet pas de s’assurer du respect :_x000a_- du montant du marché (tranche, lot, soustraitant, marché à bon de commande comportant un minimum et un maximum) ;_x000a_- des délais d’exécution ou des dates d’achèvement ;_x000a_- de la durée du marché ;_x000a_- des conditions de fixation des prix du marché : index/indices/nature des prix (unitaire ou forfaitaire, ferme ou actualisable) ;_x000a_- du respect des règlements des cessions de créances ;_x000a_- de la présence des retenues de garantie ou des cautions personnelles et solidaires ou bancaire."/>
    <m/>
    <n v="4"/>
    <n v="4"/>
    <n v="16"/>
    <n v="3"/>
    <s v="Suivi des marchés à règlements successifs et des actes additionnels (autocontrôle)._x000a_Les contrôles sur ce type de marché s’exercent dans le cadre du CHD._x000a_Contrôle de supervision contemporain lors de la signature de la suspension de la prise en charge ou de la demande de régularisation (indu).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3"/>
    <s v="Etablissement et diffusion d’un guide de la commande publique._x000a_Diffusion des textes réglementaires aux marchés à règlements successifs et de la liste des contrôles à effectuer lors de la prise en charge._x000a_Le cas échéant, sensibilisation des agents à l’égard de la procédure par l’encadrement."/>
    <n v="3"/>
    <s v="Dispositif de suivi des marchés à règlements successifs (suivi sur document, outil de suivi de type tableur, etc.)._x000a_Éventuellement, courrier de signalement de suspension de prise en charge."/>
    <n v="3"/>
    <n v="9"/>
    <n v="2"/>
    <n v="6"/>
    <m/>
    <s v="==&gt; au premier paiement de l'année, l'ordonnateur doit indiquer et renseigner le marché à l'appui du paiement et joindre les pièces dans SIFAC pour accès toute l'année (en faisant référence dans les paiements ultérieurs)_x000a_==&gt; diffusion de guides de la commande publique"/>
  </r>
  <r>
    <x v="1"/>
    <s v="Prise en charge"/>
    <x v="1"/>
    <s v="Comptable"/>
    <s v="Pôle dépense"/>
    <s v="PÔLE D - selon portefeuille -"/>
    <s v="PÔLE D - selon portefeuille -"/>
    <s v="Xavier EYMARD"/>
    <s v="Absence de suivi des marchés à règlements successifs"/>
    <s v="R2-2-1-11"/>
    <s v="Les actes additionnels (avenant, décision de poursuivre, etc.) ne sont pas correctement suivis."/>
    <m/>
    <n v="4"/>
    <n v="4"/>
    <n v="16"/>
    <n v="3"/>
    <m/>
    <n v="3"/>
    <m/>
    <n v="3"/>
    <m/>
    <n v="3"/>
    <n v="9"/>
    <n v="2"/>
    <n v="6"/>
    <m/>
    <s v="==&gt; suite à réunion DAJIM / DIMMO / DAF / AC, envoyer la procédure sur l'alerte et le dépôt des pièces de marché par la DAJIM à qui de droit (DIMMO, DAF et AC)"/>
  </r>
  <r>
    <x v="1"/>
    <s v="Prise en charge"/>
    <x v="1"/>
    <s v="Comptable"/>
    <s v="Administration générale"/>
    <s v="Nadine CHAPPUIS"/>
    <s v="Nathalie GALUCHOT"/>
    <s v="Xavier EYMARD"/>
    <s v="Carence dans l’approche par les risques et les enjeux du contrôle de la dépense"/>
    <s v="R2-2-1-2"/>
    <s v="Les dépenses peu fréquentes ou complexes ne sont pas maîtrisées (notamment, actes additionnels des marchés tels qu’avenants, transactions, résiliations…)."/>
    <m/>
    <n v="4"/>
    <n v="4"/>
    <n v="16"/>
    <n v="3"/>
    <m/>
    <n v="3"/>
    <m/>
    <n v="3"/>
    <m/>
    <n v="3"/>
    <n v="9"/>
    <n v="2"/>
    <n v="6"/>
    <m/>
    <s v="Systématiser le recours à la fiche de contrôle des marchés et leurs avenant (former le personnel au pôle comptabilité gestionnaire des immo)"/>
  </r>
  <r>
    <x v="1"/>
    <s v="Prise en charge"/>
    <x v="1"/>
    <s v="Comptable"/>
    <s v="Administration générale"/>
    <s v="Nadine CHAPPUIS"/>
    <s v="Nathalie GALUCHOT"/>
    <s v="Xavier EYMARD"/>
    <s v="Absence de suivi de la pertinence du plan de contrôle"/>
    <s v="R2-2-1-14"/>
    <s v="Méthodologie et modalités du CHD mal connues des acteurs."/>
    <m/>
    <n v="3"/>
    <n v="2"/>
    <n v="6"/>
    <n v="2"/>
    <s v="Exploitation des suspensions de paiement et des taux d’anomalies. Exploitation des requêtes préconisées par le cahier des charges informatiques du CHD (analyse des taux d’anomalie) dans le cadre des restitutions à l’ordonnateur en distinguant taux d’erreur et taux d’erreurs patrimoniales significatives._x000a_Contrôle de supervision a posteriori (Guide méthodologique du contrôle hiérarchisé des dépenses publiques dans les EPN – fiche 17), notamment sur la pertinence des plans de contrôle par rapport au référentiel national._x000a_Si nécessaire, le plan de contrôle doit être actualisé annuellement, dès la fin de la période complémentaire, en fonction des risques (adaptation du taux de sondage au TEPS) - le cas échéant, retour à un contrôle exhaustif dès lors que les risques sont trop élevés._x000a_Validation de l’établissement et des modifications du plan de contrôle par la DGFiP."/>
    <n v="0"/>
    <s v="Diffusion du guide méthodologique du contrôle hiérarchisé de la dépense via l'IJC du 25/05/2021_x000a_Le cas échéant, sensibilisation / formation des acteurs aux enjeux et modalités du CHD et du CAP."/>
    <n v="5"/>
    <m/>
    <n v="0"/>
    <n v="5"/>
    <n v="3"/>
    <n v="6"/>
    <s v="Le plan de contrôle doit être actualisé annuellement, en fonction des risques (adaptation du taux de sondage au TEPS) – le cas échéant, revenir à un contrôle exhaustif dès lors que les risques sont trop élevés (TEPS supérieur à 2% des dépenses contrôlées)._x000a_Les modalités sont similaires pour le contrôle allégé en partenariat (CAP)._x000a_Les plans de contrôle doivent être archivés à l’agence comptable ; les modifications de plan de contrôle en cours d’année doivent être tracées à l’appui du plan de contrôle, les incidents informatiques affectant les restitutions liées au CHD doivent être tracées à l’appui du plan de contrôle."/>
    <s v="==&gt; Exploitation des suspensions de paiement et des taux d’anomalies. Exploitation des requêtes préconisées par le cahier des charges informatiques du CHD (analyse des taux d’anomalie) dans le cadre des restitutions à l’ordonnateur en distinguant taux d’erreur et taux d’erreurs patrimoniales significatives._x000a_Contrôle de supervision a posteriori (Guide méthodologique du contrôle hiérarchisé des dépenses publiques dans les EPN – fiche 17), notamment sur la pertinence des plans de contrôle par rapport au référentiel national._x000a_Si nécessaire, le plan de contrôle doit être actualisé annuellement, dès la fin de la période complémentaire, en fonction des risques (adaptation du taux de sondage au TEPS) - le cas échéant, retour à un contrôle exhaustif dès lors que les risques sont trop élevés._x000a_Validation de l’établissement et des modifications du plan de contrôle par la DGFiP._x000a__x000a_==&gt; Diffusion du guide méthodologique du contrôle hiérarchisé de la dépense via l'IJC du 25/05/2021_x000a_Le cas échéant, sensibilisation / formation des acteurs aux enjeux et modalités du CHD et du CAP."/>
  </r>
  <r>
    <x v="1"/>
    <s v="Prise en charge"/>
    <x v="1"/>
    <s v="Comptable"/>
    <s v="Administration générale"/>
    <s v="Nadine CHAPPUIS"/>
    <s v="Nathalie GALUCHOT"/>
    <s v="Xavier EYMARD"/>
    <s v="Absence de suivi de la pertinence du plan de contrôle"/>
    <s v="R2-2-1-14"/>
    <s v="Carence dans l’actualisation et l’analyse de la pertinence du plan de contrôle : le plan de contrôle n’est pas adapté à l’évolution des risques."/>
    <m/>
    <n v="3"/>
    <n v="2"/>
    <n v="6"/>
    <n v="2"/>
    <m/>
    <n v="0"/>
    <m/>
    <n v="0"/>
    <m/>
    <n v="0"/>
    <n v="0"/>
    <n v="3"/>
    <n v="6"/>
    <m/>
    <m/>
  </r>
  <r>
    <x v="2"/>
    <s v="Réception et détention des biens immobiliers"/>
    <x v="23"/>
    <s v="Comptable"/>
    <s v="Pôle comptabilité"/>
    <s v="Nicolas BAYER"/>
    <s v="Natacha BERNADIN"/>
    <s v="Isabelle BUDIN"/>
    <s v="Pièces justificatives de réception du bien reçu insuffisantes ou irrégulières"/>
    <s v="R6-2-1-1"/>
    <s v="Le service gestionnaire ne transmet pas l’information à l’agent comptable. Biens enregistrés en comptabilité, sans justification."/>
    <m/>
    <n v="2"/>
    <n v="2"/>
    <n v="4"/>
    <n v="2"/>
    <s v="Contrôle de la présence et de la qualité des pièces justificatives (autocontrôle) : délibérations, acte de transfert de propriété…_x000a__x000a_En cas de discordance, une relance doit être effectuée. Contrôle de supervision contemporain lors du visa du courrier de relance._x000a__x000a_Contrôle de supervision, lors du diagnostic du processus, de la mise en place et de l’effectivité de ces mesures."/>
    <n v="0"/>
    <s v="Dans la mesure du possible, établissement et diffusion, en lien avec l’ordonnateur des modalités (acteurs, délais, documents) de transmission des documents de réception des biens immobiliers."/>
    <n v="0"/>
    <s v="Éventuellement, courriers de relance."/>
    <n v="0"/>
    <n v="0"/>
    <n v="3"/>
    <n v="6"/>
    <m/>
    <s v="==&gt; Mise en place d’une politique organisée et formalisée quant au suivi des entrées de biens : suivi des opérations concerté avec les services de l’ordonnateur, notamment le service chargé du parc immobilier._x000a_Contrôle de l’ensemble (périodique, au moins en fin d’exercice) des éléments transmis par l’ordonnateur (sur les amortissements et les dépréciations, sur l’acceptation des dons et legs, courriers de France Domaine, conventions de mise à disposition…) aux fins de détection de biens acquis à titre gratuit ou mis à disposition, non comptabilisés (autocontrôle)._x000a_En cas de discordance, une relance doit être effectuée. Contrôle de supervision contemporain lors du visa du courrier de relance._x000a_Contrôle de supervision, lors du diagnostic du processus, de la mise en place et de l’effectivité de ces mesures._x000a_==&gt; Dans la mesure du possible, établissement et diffusion, en lien avec l’ordonnateur des modalités (acteurs, délais, documents) de transmission des documents de réception des biens immobiliers._x000a_==&gt; Éventuellement, courriers / courriels de relance."/>
  </r>
  <r>
    <x v="2"/>
    <s v="Réception et détention des biens immobiliers"/>
    <x v="23"/>
    <s v="Comptable"/>
    <s v="Pôle comptabilité"/>
    <s v="Nicolas BAYER"/>
    <s v="Natacha BERNADIN"/>
    <s v="Isabelle BUDIN"/>
    <s v="Pièces justificatives de réception du bien reçu insuffisantes ou irrégulières"/>
    <s v="R6-2-1-1"/>
    <s v="Les pièces justificatives attestant du contrôle sont insuffisantes ou irrégulières."/>
    <m/>
    <n v="2"/>
    <n v="2"/>
    <n v="4"/>
    <n v="2"/>
    <m/>
    <n v="0"/>
    <m/>
    <n v="0"/>
    <m/>
    <n v="0"/>
    <n v="0"/>
    <n v="3"/>
    <n v="6"/>
    <m/>
    <s v="==&gt; Mise en place d’une politique organisée et formalisée quant au suivi des entrées de biens : suivi des opérations concerté avec les services de l’ordonnateur, notamment le service chargé du parc immobilier._x000a_Contrôle de l’ensemble (périodique, au moins en fin d’exercice) des éléments transmis par l’ordonnateur (sur les amortissements et les dépréciations, sur l’acceptation des dons et legs, courriers de France Domaine, conventions de mise à disposition…) aux fins de détection de biens acquis à titre gratuit ou mis à disposition, non comptabilisés (autocontrôle)._x000a_En cas de discordance, une relance doit être effectuée. Contrôle de supervision contemporain lors du visa du courrier de relance._x000a_Contrôle de supervision, lors du diagnostic du processus, de la mise en place et de l’effectivité de ces mesures._x000a_==&gt; Dans la mesure du possible, établissement et diffusion, en lien avec l’ordonnateur des modalités (acteurs, délais, documents) de transmission des documents de réception des biens immobiliers._x000a_==&gt; Éventuellement, courriers / courriels de relance."/>
  </r>
  <r>
    <x v="2"/>
    <s v="Réception et détention des biens immobiliers"/>
    <x v="24"/>
    <s v="Comptable"/>
    <s v="Pôle comptabilité"/>
    <s v="Nicolas BAYER"/>
    <s v="Natacha BERNADIN"/>
    <s v="Isabelle BUDIN"/>
    <s v="Biens non enregistrés en comptabilité"/>
    <s v="R6-2-2-1"/>
    <s v="Le service gestionnaire ne transmet pas l’information comptable à l’agent comptable, en cas d’opérations non budgétaires."/>
    <m/>
    <n v="2"/>
    <n v="2"/>
    <n v="4"/>
    <n v="2"/>
    <s v="Mise en place d’une politique organisée et formalisée quant au suivi des entrées de biens : suivi des opérations concerté avec les services de l’ordonnateur, notamment le service chargé du parc immobilier._x000a__x000a_Contrôle de l’ensemble (périodique, au moins en fin d’exercice) des éléments transmis par l’ordonnateur (sur les amortissements et les dépréciations, sur l’acceptation des dons et legs, courriers de France Domaine, conventions de mise à disposition…) aux fins de détection de biens acquis à titre gratuit ou mis à disposition, non comptabilisés (autocontrôle)._x000a__x000a_En cas de discordance, une relance doit être effectuée. Contrôle de supervision contemporain lors du visa du courrier de relance._x000a__x000a_Contrôle de supervision, lors du diagnostic du processus, de la mise en place et de l’effectivité de ces mesures."/>
    <n v="0"/>
    <s v="Dans la mesure du possible, établissement et diffusion, en lien avec l’ordonnateur des modalités (acteurs, délais, documents) de transmission des documents de réception des biens immobiliers."/>
    <n v="0"/>
    <s v="Éventuellement, courriers de relance."/>
    <n v="0"/>
    <n v="0"/>
    <n v="3"/>
    <n v="6"/>
    <m/>
    <s v="== &gt;Mise en place d’une politique organisée et formalisée quant au suivi des entrées de biens : suivi des opérations concerté avec les services de l’ordonnateur, notamment le service chargé du parc immobilier._x000a_Contrôle de l’ensemble (périodique, au moins en fin d’exercice) des éléments transmis par l’ordonnateur (sur les amortissements et les dépréciations, sur l’acceptation des dons et legs, courriers de France Domaine, conventions de mise à disposition…) aux fins de détection de biens acquis à titre gratuit ou mis à disposition, non comptabilisés (autocontrôle)._x000a_En cas de discordance, une relance doit être effectuée. Contrôle de supervision contemporain lors du visa du courrier de relance._x000a_Contrôle de supervision, lors du diagnostic du processus, de la mise en place et de l’effectivité de ces mesures._x000a__x000a_==&gt; Dans la mesure du possible, établissement et diffusion, en lien avec l’ordonnateur des modalités (acteurs, délais, documents) de transmission des documents de réception des biens immobiliers._x000a__x000a_==&gt; Éventuellement, courriers de relance."/>
  </r>
  <r>
    <x v="2"/>
    <s v="Réception et détention des biens immobiliers"/>
    <x v="24"/>
    <s v="Comptable"/>
    <s v="Pôle comptabilité"/>
    <s v="Nicolas BAYER"/>
    <s v="Natacha BERNADIN"/>
    <s v="Isabelle BUDIN"/>
    <s v="Enregistrements comptables erronés"/>
    <s v="R2-1-1-7"/>
    <s v="Enregistrements comptables erronés"/>
    <m/>
    <n v="2"/>
    <n v="2"/>
    <n v="4"/>
    <n v="2"/>
    <s v="Contrôle de l’imputation à chaque enregistrement en comptabilité générale (autocontrôle)._x000a__x000a_Contrôle des cas où l’immobilisation doit être enregistré par composants (autocontrôle)._x000a__x000a_Contrôle de supervision a posteriori recommandé (à programmer dans le plan de contrôle interne). _x000a__x000a_Contrôle de supervision, lors du diagnostic du processus, de la mise en place et de l’effectivité de ces mesures."/>
    <n v="0"/>
    <s v="Documentation : diffusion M9_x000a__x000a_Éventuellement, élaboration et diffusion d’une documentation des critères de distinction des immobilisations et des charges. _x000a__x000a_"/>
    <n v="0"/>
    <m/>
    <n v="0"/>
    <n v="0"/>
    <n v="3"/>
    <n v="6"/>
    <m/>
    <s v="==&gt; Contrôle de l’imputation à chaque enregistrement en comptabilité générale (autocontrôle)._x000a__x000a_Contrôle des cas où l’immobilisation doit être enregistré par composants (autocontrôle)._x000a__x000a_Contrôle de supervision a posteriori recommandé (à programmer dans le plan de contrôle interne). _x000a__x000a_Contrôle de supervision, lors du diagnostic du processus, de la mise en place et de l’effectivité de ces mesures._x000a__x000a_==&gt; Éventuellement, élaboration et diffusion d’une documentation des critères de distinction des immobilisations et des charges."/>
  </r>
  <r>
    <x v="3"/>
    <s v="Encaissement par compte bancaire"/>
    <x v="25"/>
    <s v="Comptable"/>
    <s v="Pôle comptabilité"/>
    <s v="Claire FARGETTE"/>
    <s v="Isabelle BUDIN"/>
    <s v="Nathalie GALUCHOT"/>
    <s v="Les chèques ne sont pas remis le jour même ou le lendemain de leur réception à l’encaissement."/>
    <s v="R3-1-2-2"/>
    <s v="Les chèques sont remis à l’encaissement avec retard."/>
    <m/>
    <n v="2"/>
    <n v="2"/>
    <n v="4"/>
    <n v="2"/>
    <s v="Les moyens de paiement doivent être remis à l’encaissement le jour même ou le lendemain de leur réception (autocontrôle)._x000a_En tout état de cause, les chèques en instance d’encaissement doivent être conservés dans un endroit sécurisé._x000a_Au-delà de l’impératif de la trésorerie, des délais trop longs en matière d’encaissement des effets bancaires fragilisent l’EPN sur le plan de la sécurité des opérations._x000a_Contrôle de supervision a posteriori, lors du diagnostic du processus, de la mise en place et de l’effectivité de ces mesures."/>
    <n v="1"/>
    <m/>
    <n v="1"/>
    <s v="Traçabilité des remises de chèques (archivage des copies de bordereaux…)."/>
    <n v="1"/>
    <n v="3"/>
    <n v="3"/>
    <n v="6"/>
    <m/>
    <s v="Les échéanciers par chèques, tous à la date d'inscription, sont envoyés à l'encaissement bien après les 48h règlementaires…  Cette pratique ne devrait pas être, mais dans l'attente du déploiement quasi complet du paiement à distance (70-80% des paiements actuellement), le comptable prend le risque de laisser perdurer la pratique de l'échéancier par chèques (tous les moyens de paiement - chèques - sont dans la main du comptable, et envoyés chaque mois)._x000a_A noter le cas particulier de la FC, où certains régisseurs conservent des chèques pendant + d'1 an et perdent leur validité._x000a_Action à mettre en place : contrôle inopiné des régies FC sur site ; communication sur la nécessité absolue de trouver un juste milieu entre une gestion tolérable d'échéancier par chèques par les régisseurs FC, et d'une dérive de gestion ; sur le volet droit d'inscription FC, communiquer sur l'obligation de transmettre les chèques dès le lendemain (au pire 8 jours selon les textes) à l'agence comptable_x000a_Surtout, rationaliser les régies, diminuer leur nombre, recourir aux mandataires, renvoyer à l'AC pour les espèces (procédure en cours)"/>
  </r>
  <r>
    <x v="3"/>
    <s v="Paiement par compte bancaire"/>
    <x v="4"/>
    <s v="Comptable"/>
    <s v="Pôle comptabilité"/>
    <s v="Isabelle BUDIN"/>
    <s v="Nathalie GALUCHOT"/>
    <s v="Nathalie GALUCHOT"/>
    <s v="Carence dans la transmission des informations sur les virements au comptable teneur de compte."/>
    <s v="R3-2-2-7"/>
    <s v="Les virements d’un montant unitaire égal ou supérieur à 1 M€ ne font pas l’objet de l’annonce prévue par le décret GBCP de 2012 (Art. 46)"/>
    <m/>
    <n v="4"/>
    <n v="1"/>
    <n v="4"/>
    <n v="2"/>
    <s v="Contrôle de la réalisation des transmissions (autocontrôle)._x000a_Contrôle de supervision a posteriori, lors du diagnostic du processus, de la mise en place et de l’effectivité de ces mesures."/>
    <n v="0"/>
    <m/>
    <n v="5"/>
    <s v="Traçabilité des transmissions d’information au comptable teneur de compte (archivage des validations informatiques, des courriels, ou des bordereaux d’envoi…)."/>
    <n v="0"/>
    <n v="5"/>
    <n v="3"/>
    <n v="6"/>
    <m/>
    <s v="==&gt; mise en place d'une alerte systématique auprès de la DRFiP lorsque virement unitaire &gt; 1M€ ; traçabilité dans l'outil de contrôle - onglet contrôle thématique"/>
  </r>
  <r>
    <x v="4"/>
    <s v="Etablissement du montant du produit"/>
    <x v="26"/>
    <s v="Comptable"/>
    <s v="Pôle recette"/>
    <s v="Séverine WIBLE MATAGRIN"/>
    <s v="Monique CHAPUIS"/>
    <s v="Nadine CHAPPUIS"/>
    <s v="Absence de mise en recouvrement du produit"/>
    <s v="R8-5-1-1"/>
    <s v="Toutes les recettes revenant à l’établissement ne sont pas recouvrées."/>
    <m/>
    <n v="4"/>
    <n v="2"/>
    <n v="8"/>
    <n v="3"/>
    <s v="Contrôle d’analyse par « balayage » périodique (au moins annuel) de la liste actualisée des actes source de produits pour l’établissement (autocontrôle)._x000a_Le cas échéant, signalement à l’ordonnateur des produits devant revenir à l’établissement et non mis en recouvrement (autocontrôle)._x000a_Contrôle contemporain de supervision lors de la signature du courrier de signalement._x000a_Contrôle de supervision a posteriori, lors du diagnostic du processus, de la mise en place et de l’effectivité de ces mesures."/>
    <n v="2"/>
    <s v="Formalisation de l’attribution de la tâche sur l’organigramme fonctionnel."/>
    <n v="5"/>
    <s v="Liste des produits à mettre en recouvrement._x000a_Courrier de signalement d’absence de mise en recouvrement."/>
    <n v="2"/>
    <n v="9"/>
    <n v="2"/>
    <n v="6"/>
    <m/>
    <s v="==&gt; points réguliers avec l'ordonnateur sur le niveau de recensement des produits (rapport au dernier compte financier). Objectif : titrer au fil de l'eau ; ne rien oublier en recensement de droits. Réalisé grâce à indicator. Revue au moins semestrielle en juillet. A évéluer lors de la prochaine revue_x000a_==&gt; tenue d'un tableau des conventions et notifications de subvention à fort enjeux (Forma Sup, etc...) qui représentent à elles seules 80% du titrage"/>
  </r>
  <r>
    <x v="4"/>
    <s v="Prise en charge de l'ordre de recette"/>
    <x v="27"/>
    <s v="Comptable"/>
    <s v="Pôle recette"/>
    <s v="Séverine WIBLE MATAGRIN"/>
    <s v="Monique CHAPUIS"/>
    <s v="Xavier EYMARD"/>
    <s v="Carence dans la politique de contrôle des ordres de recettes"/>
    <s v="R8-7-1-1"/>
    <s v="Absence de concertation régulière avec les services de l’ordonnateur, notamment le service financier."/>
    <m/>
    <n v="4"/>
    <n v="4"/>
    <n v="16"/>
    <n v="3"/>
    <s v="Etablissement d’une politique de visa organisée et formalisée (imputation, qualité et fréquence d’émission des titres, rapidité de la prise en charge)._x000a_Contrôle de supervision a posteriori, lors du diagnostic du processus, de la mise en place et de l’effectivité de ces mesures."/>
    <n v="2"/>
    <s v="Politique de visa : établissement et diffusion des modalités de contrôle des titres de recettes._x000a_Concertation régulière avec l’ordonnateur : établissement et diffusion d’un planning de transmission des titres avec l’ordonnateur (définition d’un délai d’émission entre l’ordonnateur et l’agent comptable) : insertion du planning dans une convention de partenariat ou charte…_x000a_Désignation du ou des acteurs sur l’organigramme fonctionnel."/>
    <n v="2"/>
    <s v="Traçabilité du suivi des ordres de recettes reçus : réception, traitement, retour en cas d’anomalie, prise en charge."/>
    <n v="5"/>
    <n v="9"/>
    <n v="2"/>
    <n v="6"/>
    <m/>
    <s v="==&gt; mise en place d'une politique concertée avec l'ordo sur le rythme d'émission des titres (titre = facture + OR). La convention de nommage de la recette est un premier pas, mais ne parle pas de rythme"/>
  </r>
  <r>
    <x v="4"/>
    <s v="Prise en charge de l'ordre de recette"/>
    <x v="27"/>
    <s v="Comptable"/>
    <s v="Pôle recette"/>
    <s v="Séverine WIBLE MATAGRIN"/>
    <s v="Monique CHAPUIS"/>
    <s v="Xavier EYMARD"/>
    <s v="Carence dans la politique de contrôle des ordres de recettes"/>
    <s v="R8-7-1-1"/>
    <s v="Émission des titres sans périodicité précise et régulière."/>
    <m/>
    <n v="4"/>
    <n v="4"/>
    <n v="16"/>
    <n v="3"/>
    <m/>
    <n v="2"/>
    <m/>
    <n v="2"/>
    <m/>
    <n v="5"/>
    <n v="9"/>
    <n v="2"/>
    <n v="6"/>
    <m/>
    <s v="==&gt; mise en place d'une politique concertée avec l'ordo sur le rythme d'émission des titres (titre = facture + OR). La convention de nommage de la recette est un premier pas, mais ne parle pas de rythme"/>
  </r>
  <r>
    <x v="4"/>
    <s v="Prise en charge de l'ordre de recette"/>
    <x v="27"/>
    <s v="Comptable"/>
    <s v="Pôle recette"/>
    <s v="Séverine WIBLE MATAGRIN"/>
    <s v="Monique CHAPUIS"/>
    <s v="Xavier EYMARD"/>
    <s v="Carence dans la politique de contrôle des ordres de recettes"/>
    <s v="R8-7-1-1"/>
    <s v="Encodage des débiteurs incorrects dans le système d’information."/>
    <m/>
    <n v="4"/>
    <n v="4"/>
    <n v="16"/>
    <n v="3"/>
    <m/>
    <n v="2"/>
    <m/>
    <n v="2"/>
    <m/>
    <n v="5"/>
    <n v="9"/>
    <n v="2"/>
    <n v="6"/>
    <m/>
    <s v="==&gt; mise en place d'une politique concertée avec l'ordo sur le rythme d'émission des titres (titre = facture + OR). La convention de nommage de la recette est un premier pas, mais ne parle pas de rythme"/>
  </r>
  <r>
    <x v="4"/>
    <s v="Prise en charge de l'ordre de recette"/>
    <x v="27"/>
    <s v="Comptable"/>
    <s v="Pôle recette"/>
    <s v="Séverine WIBLE MATAGRIN"/>
    <s v="Monique CHAPUIS"/>
    <s v="Xavier EYMARD"/>
    <s v="Carence dans la politique de contrôle des ordres de recettes"/>
    <s v="R8-7-1-1"/>
    <s v="Carence dans la détermination d’une politique de visa."/>
    <m/>
    <n v="4"/>
    <n v="4"/>
    <n v="16"/>
    <n v="3"/>
    <m/>
    <n v="2"/>
    <m/>
    <n v="2"/>
    <m/>
    <n v="5"/>
    <n v="9"/>
    <n v="2"/>
    <n v="6"/>
    <m/>
    <s v="==&gt; mise en place d'une politique concertée avec l'ordo sur le rythme d'émission des titres (titre = facture + OR). La convention de nommage de la recette est un premier pas, mais ne parle pas de rythme"/>
  </r>
  <r>
    <x v="4"/>
    <s v="Prise en charge de l'ordre de recette"/>
    <x v="27"/>
    <s v="Comptable"/>
    <s v="Pôle recette"/>
    <s v="Séverine WIBLE MATAGRIN"/>
    <s v="Monique CHAPUIS"/>
    <s v="Xavier EYMARD"/>
    <s v="Carence dans la politique de contrôle des ordres de recettes"/>
    <s v="R8-7-1-1"/>
    <s v="Absence totale ou partielle de visa des titres de recettes."/>
    <m/>
    <n v="4"/>
    <n v="4"/>
    <n v="16"/>
    <n v="3"/>
    <m/>
    <n v="2"/>
    <m/>
    <n v="2"/>
    <m/>
    <n v="5"/>
    <n v="9"/>
    <n v="2"/>
    <n v="6"/>
    <m/>
    <s v="==&gt; mise en place d'une politique concertée avec l'ordo sur le rythme d'émission des titres (titre = facture + OR). La convention de nommage de la recette est un premier pas, mais ne parle pas de rythme"/>
  </r>
  <r>
    <x v="4"/>
    <s v="Prise en charge de l'ordre de recette"/>
    <x v="28"/>
    <s v="Comptable"/>
    <s v="Pôle recette"/>
    <s v="PÔLE R - selon OFN Pôle recette -"/>
    <s v="PÔLE R - selon OFN Pôle recette -"/>
    <s v="Séverine WIBLE MATAGRIN"/>
    <s v="Encaissements non rattachés / rapprochés à un titre faute de référence"/>
    <s v="R8-7-4-2"/>
    <s v="Encaissements imputés sur un compte d’attente, ou au crédit d'un compte à sens normalement débiteur"/>
    <m/>
    <n v="3"/>
    <n v="3"/>
    <n v="9"/>
    <n v="3"/>
    <s v="Mise en place d’un dispositif de suivi et de régularisation des comptes transitoires ou d’attente, en liaison avec les services ordonnateurs :_x000a_- recherche effective des références du titre ;_x000a_- respect du délai de régularisation fixé par la réglementation._x000a_(cf. Processus États financiers infra-annuels)_x000a_Contrôle de supervision, lors du diagnostic du processus, de la mise en place et de l’effectivité de ces mesures."/>
    <n v="2"/>
    <m/>
    <n v="2"/>
    <m/>
    <n v="2"/>
    <n v="6"/>
    <n v="2"/>
    <n v="6"/>
    <m/>
    <s v="==&gt; mise en place d'une réunion annuelle avec la DAF sur l'étude complète des soldes et des encaissements à rapprocher ou à titrer (via Infractor)"/>
  </r>
  <r>
    <x v="4"/>
    <s v="Recouvrement"/>
    <x v="29"/>
    <s v="Comptable"/>
    <s v="Pôle recette"/>
    <s v="PÔLE R - selon OFN Pôle recette -"/>
    <s v="PÔLE R - selon OFN Pôle recette -"/>
    <s v="Séverine WIBLE MATAGRIN"/>
    <s v="Complexité et lenteur des circuits de paiements"/>
    <s v="R8-8-1-2"/>
    <s v="Absence de démarche concertée avec l’ordonnateur pour la modernisation des moyens d’encaissement."/>
    <m/>
    <n v="4"/>
    <n v="4"/>
    <n v="16"/>
    <n v="3"/>
    <s v="Mise en place d’une politique tendant à disposer d’une démarche concertée avec l’ordonnateur pour la modernisation des moyens de paiement."/>
    <n v="5"/>
    <s v="Le cas échéant, charte ou convention portant notamment sur la promotion des moyens moderne d’encaissement."/>
    <n v="0"/>
    <m/>
    <n v="5"/>
    <n v="10"/>
    <n v="2"/>
    <n v="6"/>
    <m/>
    <s v="==&gt; rédaction d'une convention partenariale de gestion comptable / financière entre l'ordonnateur et le comptable (avec notamment le point de la modernisation des paiements)"/>
  </r>
  <r>
    <x v="4"/>
    <s v="Recouvrement"/>
    <x v="5"/>
    <s v="Comptable"/>
    <s v="Pôle recette"/>
    <s v="PÔLE R - selon OFN Pôle recette -"/>
    <s v="PÔLE R - selon OFN Pôle recette -"/>
    <s v="Séverine WIBLE MATAGRIN"/>
    <s v="Pièces justificatives insuffisantes ou irrégulières"/>
    <s v="R6-3-1-4"/>
    <s v="Carence dans le suivi des rectifications sur recouvrement, des modifications des données administratives et civiles des débiteurs ou du titre."/>
    <m/>
    <n v="4"/>
    <n v="4"/>
    <n v="16"/>
    <n v="3"/>
    <s v="Contrôle de la présence et de la qualité des justifications reçues directement du débiteur par l’agent comptable (autocontrôle)._x000a_Contrôle de la régularité des annulations et réductions au vu des pièces justificatives (autocontrôle)._x000a_Contrôle de supervision a posteriori pouvant être programmé dans le plan de contrôle interne._x000a_Contrôle de supervision a posteriori, lors du diagnostic du processus, de la mise en place et de l’effectivité de ces mesures."/>
    <n v="3"/>
    <s v="Etablissement et diffusion d’une typologie des justifications des modifications des renseignements sur le débiteur."/>
    <n v="3"/>
    <m/>
    <n v="3"/>
    <n v="9"/>
    <n v="2"/>
    <n v="6"/>
    <m/>
    <s v="==&gt; Contrôle de la présence et de la qualité des justifications reçues directement du débiteur par l’agent comptable (autocontrôle)._x000a_Contrôle de la régularité des annulations et réductions au vu des pièces justificatives (autocontrôle)._x000a_Contrôle de supervision a posteriori pouvant être_x000a_programmé dans le plan de contrôle interne._x000a_==&gt; Contrôle de supervision a posteriori, lors du diagnostic du processus, de la mise en place et de l’effectivité de ces mesures."/>
  </r>
  <r>
    <x v="4"/>
    <s v="Inventaire"/>
    <x v="30"/>
    <s v="Comptable"/>
    <s v="Administration générale"/>
    <s v="Nathalie GALUCHOT"/>
    <s v="Séverine WIBLE MATAGRIN"/>
    <s v="Xavier EYMARD"/>
    <s v="Carence dans les documents appuyant la constitution des produits à rattacher"/>
    <s v="R8-6-1-1"/>
    <s v="Aucun document comptable (application des modalités de calcul...) ne vient à l’appui des écritures de produits à rattacher (ordre de recettes ou ordre d’annulation / réduction de recettes)."/>
    <m/>
    <n v="4"/>
    <n v="4"/>
    <n v="16"/>
    <n v="3"/>
    <s v="Contrôle de la présence et de la qualité des documents de chaque produit à rattacher (autocontrôle)._x000a_Saisine de l’acteur chargé du suivi du recensement en cas de détection d’anomalies._x000a_Contrôle de supervision contemporain lors du visa du courrier de saisine._x000a_Contrôle de supervision à posteriori, lors du diagnostic de processus, de la mise en place et de l’effectivité de ces mesures."/>
    <n v="2"/>
    <s v="Élaboration et diffusion d’une liste de documents comptables par type de produits à rattacher"/>
    <n v="2"/>
    <s v="Copies des courriers de saisine de l’acteur chargé du suivi du recensement en cas de détection d’anomalies."/>
    <n v="2"/>
    <n v="6"/>
    <n v="2"/>
    <n v="6"/>
    <m/>
    <s v="Contrôle de la présence et de la qualité des documents de chaque produit à rattacher (autocontrôle)._x000a_Saisine de l’acteur chargé du suivi du recensement en cas de détection d’anomalies._x000a_Contrôle de supervision contemporain lors du visa du courrier de saisine._x000a_Contrôle de supervision à posteriori, lors du diagnostic de processus, de la mise en place et de l’effectivité de ces mesures._x000a__x000a_Élaboration et diffusion d’une liste de documents comptables par type de produits à rattacher_x000a__x000a_Copies des courriers de saisine de l’acteur chargé du suivi du recensement en cas de détection d’anomalies._x000a__x000a_"/>
  </r>
  <r>
    <x v="4"/>
    <s v="Inventaire"/>
    <x v="30"/>
    <s v="Comptable"/>
    <s v="Administration générale"/>
    <s v="Nathalie GALUCHOT"/>
    <s v="Séverine WIBLE MATAGRIN"/>
    <s v="Xavier EYMARD"/>
    <s v="Carence dans les documents appuyant la constitution des produits à rattacher"/>
    <s v="R8-6-1-1"/>
    <s v="Non signalement de l’absence de document comptable."/>
    <m/>
    <n v="4"/>
    <n v="4"/>
    <n v="16"/>
    <n v="3"/>
    <m/>
    <n v="2"/>
    <m/>
    <n v="2"/>
    <m/>
    <n v="2"/>
    <n v="6"/>
    <n v="2"/>
    <n v="6"/>
    <m/>
    <s v="Contrôle de la présence et de la qualité des documents de chaque produit à rattacher (autocontrôle)._x000a_Saisine de l’acteur chargé du suivi du recensement en cas de détection d’anomalies._x000a_Contrôle de supervision contemporain lors du visa du courrier de saisine._x000a_Contrôle de supervision à posteriori, lors du diagnostic de processus, de la mise en place et de l’effectivité de ces mesures._x000a__x000a_Élaboration et diffusion d’une liste de documents comptables par type de produits à rattacher_x000a__x000a_Copies des courriers de saisine de l’acteur chargé du suivi du recensement en cas de détection d’anomalies._x000a__x000a_"/>
  </r>
  <r>
    <x v="4"/>
    <s v="Inventaire"/>
    <x v="31"/>
    <s v="Comptable"/>
    <s v="Pôle comptabilité"/>
    <s v="Isabelle BUDIN"/>
    <s v="Nathalie GALUCHOT"/>
    <s v="Xavier EYMARD"/>
    <s v="Evaluation anormale des charges à rattacher"/>
    <s v="R2-1-1-5"/>
    <s v="Carence dans la réception de l’ensemble des produits à rattacher._x000a_"/>
    <m/>
    <n v="4"/>
    <n v="4"/>
    <n v="16"/>
    <n v="3"/>
    <s v="Revue analytique des produits à rattacher par comparaison de son évolution d’un exercice sur l’autre (autocontrôle)._x000a_Signalement à l’acteur chargé du suivi du recensement en cas d’évolution anormale (hausse ou baisse)._x000a_Contrôle de supervision contemporain lors de la signature du signalement._x000a_Contrôle de supervision a posteriori, lors du diagnostic du processus, de la mise en place de ces mesures."/>
    <n v="2"/>
    <m/>
    <n v="5"/>
    <s v="Signalement à l’acteur chargé du suivi du recensement des évolutions anormales de situations."/>
    <n v="2"/>
    <n v="9"/>
    <n v="2"/>
    <n v="6"/>
    <m/>
    <s v="Revue analytique des produits à rattacher par comparaison de son évolution d’un exercice sur l’autre (autocontrôle)._x000a_Signalement à l’acteur chargé du suivi du recensement en cas d’évolution anormale (hausse ou baisse)._x000a_Contrôle de supervision contemporain lors de la signature du signalement._x000a_Contrôle de supervision a posteriori, lors du diagnostic du processus, de la mise en place de ces mesures._x000a__x000a_Signalement à l’acteur chargé du suivi du recensement des évolutions anormales de situations._x000a_"/>
  </r>
  <r>
    <x v="4"/>
    <s v="Inventaire"/>
    <x v="31"/>
    <s v="Comptable"/>
    <s v="Pôle comptabilité"/>
    <s v="Isabelle BUDIN"/>
    <s v="Nathalie GALUCHOT"/>
    <s v="Xavier EYMARD"/>
    <s v="Evaluation anormale des charges à rattacher"/>
    <s v="R2-1-1-5"/>
    <s v="Surévaluation des produits à rattacher."/>
    <m/>
    <n v="4"/>
    <n v="4"/>
    <n v="16"/>
    <n v="3"/>
    <m/>
    <n v="2"/>
    <m/>
    <n v="5"/>
    <m/>
    <n v="2"/>
    <n v="9"/>
    <n v="2"/>
    <n v="6"/>
    <m/>
    <s v="Revue analytique des produits à rattacher par comparaison de son évolution d’un exercice sur l’autre (autocontrôle)._x000a_Signalement à l’acteur chargé du suivi du recensement en cas d’évolution anormale (hausse ou baisse)._x000a_Contrôle de supervision contemporain lors de la signature du signalement._x000a_Contrôle de supervision a posteriori, lors du diagnostic du processus, de la mise en place de ces mesures._x000a__x000a_Signalement à l’acteur chargé du suivi du recensement des évolutions anormales de situations._x000a_"/>
  </r>
  <r>
    <x v="0"/>
    <s v="Organisation générale du service"/>
    <x v="0"/>
    <s v="Comptable"/>
    <s v="Administration générale"/>
    <s v="Responsables de pôle"/>
    <s v="Nathalie GALUCHOT"/>
    <s v="Xavier EYMARD"/>
    <s v="Dispositif de sécurité inefficace"/>
    <s v="R1-2-1-2"/>
    <s v="Absence de mise en place ou de formalisation d’un dispositif de sécurité._x000a_Accès non sécurisé : sur le strict aspect de qualité comptable, le risque majeur réside dans la dégradation possible des matériels, supports (notamment informatiques), des documents comptables._x000a_Non respect des consignes de sécurité : le dispositif de sécurité en vigueur ou les consignes de sécurité imposées ne sont pas appliqués."/>
    <m/>
    <n v="4"/>
    <n v="1"/>
    <n v="4"/>
    <n v="2"/>
    <s v="Les locaux sont à diviser en deux secteurs :_x000a_- ceux où le personnel et le public ont accès (lieux d’accueil aux horaires d’ouverture) ;_x000a_- ceux qui ne sont accessibles qu’au personnel._x000a_Les locaux accessibles uniquement au personnel doivent être filtrés (gardien, digicode, carte d’accès…). Si possible, l’accès du personnel doit être distinct de l’accès au lieu de l’accueil du public._x000a_Des restrictions d’accès peuvent être édictées au sein des locaux uniquement accessibles au personnel en fonction de leur sensibilité (cas des serveurs informatiques)._x000a_Dans de nombreux cas, le public ou des partenaires (autres agents de l’administration, fournisseurs…) doivent être accueillis dans les locaux réservés au personnel. Cet accès doit être organisé (production / remise d’une pièce d’identité, remise de badge…)._x000a_L’organisation de l’accès doit être évaluée en fonction de la sensibilité des locaux visités, ainsi que de la qualité des personnels (par exemple, les agents publics d’une autre administration connus de longue date par le personnel)._x000a_Plan de contrôle interne :_x000a_Supervision a posteriori de la diffusion et du respect des règles de sécurité édictées, lors d’un diagnostic organisationnel (au moins annuel). L’encadrement doit également_x000a_s’assurer de la connaissance et de l’assimilation par tous des mesures applicables."/>
    <n v="4"/>
    <s v="Formalisation et diffusion des mesures de prévention à mettre en oeuvre et des mesures de protection à appliquer pour chaque situation où la sécurité des personnes et/ou des biens serait altérée._x000a_Les agents d’accueil doivent connaître les règles de sécurité à appliquer et y être sensibilisés."/>
    <n v="1"/>
    <m/>
    <n v="1"/>
    <n v="6"/>
    <n v="2"/>
    <n v="4"/>
    <m/>
    <s v="==&gt; l'accessibilité à l'agence comptable sur la partie non accessible à l'usager normalement reste trop facile. Il est nécessaire : _x000a_- de remettre un miroir pour vérifier l'identité des usagers ;_x000a_- remettre en place le système d'ouverture à distance_x000a_- recréer un sas de manière opérationnel : remttre un contrôle d'accès entre le guichet et le couloir de l'agence comptable_x000a_- remettre la grille extérieure en état de marche_x000a_- finaliser la fermeture des portes des couloirs tant côté DAF (libre accès) que côté DRI (ferme très mal)_x000a_- former à la sécurité et à l'accueil Agnès ROCHETTE et Marilyn BARNIER BEN AYEN_x000a_Cela a été signalé dans le Document Unique lors de la venue de a DRHAS. A suivre"/>
  </r>
  <r>
    <x v="1"/>
    <s v="Prise en charge"/>
    <x v="32"/>
    <s v="Comptable"/>
    <s v="Pôle dépense"/>
    <s v="Marie-Christine DELBOVE"/>
    <s v="Nicolas bayer"/>
    <s v="nicolas bayer"/>
    <s v="Carence dans la sécurité de la conservation des documents"/>
    <s v="R2-2-1-16"/>
    <s v="Non conservation des garanties à première demande ou des cautions personnelles dans un lieu sûr."/>
    <m/>
    <n v="3"/>
    <n v="2"/>
    <n v="6"/>
    <n v="2"/>
    <s v="Les copies des garanties à première demande et des cautions doivent être conservées dans un lieu sûr, si possible dans le coffre (ou chambre forte) du service du comptable (l’ordonnateur conserve l’original, car c’est à lui qu’il appartient, le cas échéant, de la mettre en jeu ; une seconde copie étant conservée dans les dossiers de marché ou dans les dossiers de suivi des retenues de garantie.)._x000a_Contrôle de supervision, lors du diagnostic du processus, de la mise en place et de l’effectivité de ces mesures."/>
    <n v="2"/>
    <m/>
    <n v="2"/>
    <m/>
    <n v="2"/>
    <n v="6"/>
    <n v="2"/>
    <n v="4"/>
    <m/>
    <s v="==&gt; Les copies des garanties à première demande et des cautions doivent être conservées dans un lieu sûr, si possible dans le coffre (ou chambre forte) du service du comptable (l’ordonnateur conserve l’original, car c’est à lui qu’il appartient, le cas échéant, de la mettre en jeu ; une seconde copie étant conservée dans les dossiers de marché ou dans les dossiers de suivi des retenues de garantie.)."/>
  </r>
  <r>
    <x v="3"/>
    <s v="Encaissement par compte bancaire"/>
    <x v="33"/>
    <s v="Comptable"/>
    <s v="Pôle comptabilité"/>
    <s v="Claire FARGETTE"/>
    <s v="Isabelle BUDIN"/>
    <s v="Nathalie GALUCHOT"/>
    <s v="Absence de régularisation comptable du chèque impayé."/>
    <s v="R3-1-5-4"/>
    <s v="La procédure de régularisation d’un chèque impayé n’est pas respectée._x000a_Non régularisation conduisant à ne pas reconstituer comptablement la dette du débiteur."/>
    <m/>
    <n v="3"/>
    <n v="2"/>
    <n v="6"/>
    <n v="2"/>
    <s v="Contrôle périodique (au moins mensuel) du compte 5117 « Chèques impayés » par l’agent chargé de ce compte aux fins de régularisation (autocontrôle)._x000a_Éventuellement, contrôle de supervision consistant dans le contrôle des délais de régularisation des opérations, à programmer dans le plan de contrôle interne (ce contrôle serait à lier avec celui de la correcte comptabilisation et de la justification des opérations en instance)._x000a_Contrôle de supervision a posteriori, lors du diagnostic du processus, de la mise en place et de l’effectivité de ces mesures."/>
    <n v="4"/>
    <s v="Documentation des modalités de régularisation du chèque impayé."/>
    <n v="0"/>
    <m/>
    <n v="5"/>
    <n v="9"/>
    <n v="2"/>
    <n v="4"/>
    <m/>
    <s v="==&gt; rédiger et diffuser en interne une procédure sur le traitement des rejets de chèque ; articuler avec le recouvrement ; penser à intégrer un seul de bascule du 5117x à un compte 41x (30 jours)"/>
  </r>
  <r>
    <x v="3"/>
    <s v="Encaissement par compte bancaire"/>
    <x v="33"/>
    <s v="Comptable"/>
    <s v="Pôle comptabilité"/>
    <s v="Claire FARGETTE"/>
    <s v="Isabelle BUDIN"/>
    <s v="Nathalie GALUCHOT"/>
    <s v="Persistance de rejets de virements ou de prélèvements non régularisés."/>
    <s v="R3-1-5-7"/>
    <s v="Absence de régularisation rapide des rejets de virements ou de prélèvements._x000a_Non régularisation conduisant à ne pas reconstituer comptablement la dette du débiteur."/>
    <m/>
    <n v="2"/>
    <n v="2"/>
    <n v="4"/>
    <n v="2"/>
    <s v="Contrôle périodique (au moins mensuel) du compte 511 « Valeurs à l’encaissement » réalisé par l’agent chargé du compte aux fins de régularisation (autocontrôle)._x000a_Éventuellement, contrôle de supervision consistant dans le contrôle des délais de régularisation des opérations, à programmer dans le plan de contrôle interne (ce contrôle serait à lier avec celui des justification des opérations en instance rapprochement entre les pièces de rejet et la comptabilité générale)._x000a_Contrôle de supervision a posteriori, lors du diagnostic du processus, de la mise en place et de l’effectivité de ces mesures."/>
    <n v="5"/>
    <s v="Documentation des modalités de régularisation du virement ou du prélèvement rejeté."/>
    <n v="0"/>
    <m/>
    <n v="5"/>
    <n v="10"/>
    <n v="2"/>
    <n v="4"/>
    <m/>
    <s v="==&gt; rédiger et diffuser en interne une procédure sur le traitement des rejets d'échéanciers ; articuler avec le recouvrement ; après test, la bascule 5115 / AA6 / 4111 se réalise parfaitement, donc suivi possible en recouvrement, et indicateurs classe 4 OK"/>
  </r>
  <r>
    <x v="4"/>
    <s v="Recouvrement"/>
    <x v="5"/>
    <s v="Comptable"/>
    <s v="Pôle recette"/>
    <s v="PÔLE R - selon OFN Pôle recette -"/>
    <s v="PÔLE R - selon OFN Pôle recette -"/>
    <s v="Séverine WIBLE MATAGRIN"/>
    <s v="Pièces justificatives insuffisantes ou irrégulières"/>
    <s v="R6-3-1-4"/>
    <s v="Erreur ou fraude sur des modifications de l’identité et des références du débiteur."/>
    <m/>
    <n v="3"/>
    <n v="2"/>
    <n v="6"/>
    <n v="2"/>
    <m/>
    <n v="3"/>
    <m/>
    <n v="3"/>
    <m/>
    <n v="3"/>
    <n v="9"/>
    <n v="2"/>
    <n v="4"/>
    <m/>
    <s v="==&gt; rédiger et diffuser en interne une procédure sur le traitement des rejets d'échéanciers ; articuler avec le recouvrement ; après test, la bascule 5115 / AA6 / 4111 se réalise parfaitement, donc suivi possible en recouvrement, et indicateurs classe 4 OK"/>
  </r>
  <r>
    <x v="4"/>
    <s v="Recouvrement"/>
    <x v="34"/>
    <s v="Comptable"/>
    <s v="Pôle recette"/>
    <s v="PÔLE R - selon OFN Pôle recette -"/>
    <s v="PÔLE R - selon OFN Pôle recette -"/>
    <s v="Séverine WIBLE MATAGRIN"/>
    <s v="Carence dans l’archivage des justifications des rectifications d’encaissement, des modifications des données administratives et civiles du débiteur"/>
    <s v="R8-8-2-1"/>
    <s v="Carence dans la piste d’audit"/>
    <m/>
    <n v="3"/>
    <n v="2"/>
    <n v="6"/>
    <n v="2"/>
    <s v="Contrôle de supervision a posteriori, lors du diagnostic du processus, de la mise en place et de l’effectivité de ces mesures."/>
    <n v="3"/>
    <m/>
    <n v="3"/>
    <s v="Les justifications des modifications des renseignements sur les débiteurs et sur les encaissements réalisés, doivent être archivées par débiteur et chronologiquement, avec une distinction entre archives « vivantes » et « mortes » en fonction de l’existence de la créance ou de son extinction."/>
    <n v="3"/>
    <n v="9"/>
    <n v="2"/>
    <n v="4"/>
    <s v="cf référentiel de contrôle interne organisationnel - Archivage."/>
    <s v="Les justifications des modifications des renseignements sur les débiteurs et sur les encaissements réalisés, doivent être archivées par débiteur et chronologiquement, avec une distinction entre archives « vivantes » et « mortes » en fonction de l’existence de la créance ou de son extinction._x000a_Contrôle de supervision a posteriori, lors du diagnostic du processus, de la mise en place et de l’effectivité de ces mesures."/>
  </r>
  <r>
    <x v="4"/>
    <s v="Recouvrement"/>
    <x v="35"/>
    <s v="Comptable"/>
    <s v="Pôle recette"/>
    <s v="Séverine WIBLE MATAGRIN"/>
    <s v="Nathalie GALUCHOT"/>
    <s v="Xavier EYMARD"/>
    <s v="Pièces justificatives des suspensions irrégulières ou insuffisantes"/>
    <s v="R8-8-3-1"/>
    <s v="Carence dans le dispositif d’octroi des délais de paiement : respect des seuils de compétence, justification, suivi..."/>
    <m/>
    <n v="2"/>
    <n v="2"/>
    <n v="4"/>
    <n v="2"/>
    <s v="Contrôle de la suspension de poursuites au vu des pièces justificatives à chaque suspension (autocontrôle)._x000a_Contrôle de supervision a posteriori pouvant être programmé dans le plan de contrôle interne._x000a_Contrôle de supervision a posteriori, lors du diagnostic du processus, de la mise en place et de l’effectivité de ces mesures."/>
    <n v="2"/>
    <s v="Diffusion de l'ICC et IJC_x000a_Élaboration et diffusion des modalités de suspension de poursuites (types de pièces justificatives admises, classement des pièces justifiant ces empêchements ou suspensions...)._x000a_Désignation du ou des acteurs sur l’organigramme_x000a_fonctionnel."/>
    <n v="2"/>
    <m/>
    <n v="2"/>
    <n v="6"/>
    <n v="2"/>
    <n v="4"/>
    <m/>
    <s v="Contrôle de la suspension de poursuites au vu des pièces justificatives à chaque suspension (autocontrôle)._x000a_Contrôle de supervision a posteriori pouvant être programmé dans le plan de contrôle interne._x000a_Contrôle de supervision a posteriori, lors du diagnostic du processus, de la mise en place et de l’effectivité de ces mesures._x000a_Élaboration et diffusion des modalités de suspension de poursuites (types de pièces justificatives admises, classement des pièces justifiant ces empêchements ou suspensions...)._x000a_Désignation du ou des acteurs sur l’organigramme_x000a_fonctionnel."/>
  </r>
  <r>
    <x v="4"/>
    <s v="Recouvrement"/>
    <x v="35"/>
    <s v="Comptable"/>
    <s v="Pôle recette"/>
    <s v="Séverine WIBLE MATAGRIN"/>
    <s v="Nathalie GALUCHOT"/>
    <s v="Xavier EYMARD"/>
    <s v="Pièces justificatives des suspensions irrégulières ou insuffisantes"/>
    <s v="R8-8-3-1"/>
    <s v="Suspension de poursuites irrégulière."/>
    <m/>
    <n v="2"/>
    <n v="2"/>
    <n v="4"/>
    <n v="2"/>
    <m/>
    <n v="2"/>
    <m/>
    <n v="2"/>
    <m/>
    <n v="2"/>
    <n v="6"/>
    <n v="2"/>
    <n v="4"/>
    <m/>
    <s v="Contrôle de la suspension de poursuites au vu des pièces justificatives à chaque suspension (autocontrôle)._x000a_Contrôle de supervision a posteriori pouvant être programmé dans le plan de contrôle interne._x000a_Contrôle de supervision a posteriori, lors du diagnostic du processus, de la mise en place et de l’effectivité de ces mesures._x000a_Élaboration et diffusion des modalités de suspension de poursuites (types de pièces justificatives admises, classement des pièces justifiant ces empêchements ou suspensions...)._x000a_Désignation du ou des acteurs sur l’organigramme_x000a_fonctionnel."/>
  </r>
  <r>
    <x v="4"/>
    <s v="Recouvrement"/>
    <x v="35"/>
    <s v="Comptable"/>
    <s v="Pôle recette"/>
    <s v="Séverine WIBLE MATAGRIN"/>
    <s v="Nathalie GALUCHOT"/>
    <s v="Xavier EYMARD"/>
    <s v="Pièces justificatives des suspensions irrégulières ou insuffisantes"/>
    <s v="R8-8-3-1"/>
    <s v="Fraude."/>
    <m/>
    <n v="2"/>
    <n v="2"/>
    <n v="4"/>
    <n v="2"/>
    <m/>
    <n v="2"/>
    <m/>
    <n v="2"/>
    <m/>
    <n v="2"/>
    <n v="6"/>
    <n v="2"/>
    <n v="4"/>
    <m/>
    <s v="Contrôle de la suspension de poursuites au vu des pièces justificatives à chaque suspension (autocontrôle)._x000a_Contrôle de supervision a posteriori pouvant être programmé dans le plan de contrôle interne._x000a_Contrôle de supervision a posteriori, lors du diagnostic du processus, de la mise en place et de l’effectivité de ces mesures._x000a_Élaboration et diffusion des modalités de suspension de poursuites (types de pièces justificatives admises, classement des pièces justifiant ces empêchements ou suspensions...)._x000a_Désignation du ou des acteurs sur l’organigramme_x000a_fonctionnel."/>
  </r>
  <r>
    <x v="2"/>
    <s v="Réception et détention des biens immobiliers"/>
    <x v="36"/>
    <s v="Comptable"/>
    <s v="Pôle comptabilité"/>
    <s v="Nicolas BAYER"/>
    <s v="Natacha BERNADIN"/>
    <s v="Isabelle BUDIN"/>
    <s v="Absence d’enregistrement définitif des immobilisations"/>
    <s v="R6-2-3-1"/>
    <s v="Carence dans l’actualisation du fichier des immobilisations et de l’état de l’actif."/>
    <m/>
    <n v="4"/>
    <n v="2"/>
    <n v="8"/>
    <n v="3"/>
    <s v="Analyse des comptes d’immobilisations en cours (périodique, au minimum en fin d’exercice) pour déterminer dans quels cas des anomalies peuvent être supposées (autocontrôle) : absence de mouvements des comptes d’en-cours…_x000a__x000a_Revue analytique en fin d’exercice de la variation totale du montant, par comptes, entre l’exercice courant et les exercices précédents (autocontrôle)._x000a__x000a_En cas d’anomalies, de méconnaissance de la fin des travaux par l’agent comptable, ou en cas d’absence de régularisation des montants au compte 23 manifestement hors délai, saisine de l’ordonnateur pour obtenir les informations nécessaires à l’apurement des comptes d’immobilisations en cours. Contrôle de supervision contemporain lors du visa du courrier de saisine._x000a__x000a_Contrôle de supervision, lors du diagnostic du processus, de la mise en place effective de ces mesures."/>
    <n v="4"/>
    <s v="Dans la mesure du possible, établissement et diffusion, en lien avec l’ordonnateur des modalités (acteurs, délais, documents) de transmission des documents de réception des biens immobiliers."/>
    <n v="4"/>
    <s v="Archivage des ordres de l’ordonnateur, prescrivant l’intégration de l’immobilisation._x000a__x000a_Copie des courriers à l’ordonnateur pour obtenir les informations nécessaires à l’apurement  des comptes d’immobilisations en cours"/>
    <n v="4"/>
    <n v="12"/>
    <n v="1"/>
    <n v="3"/>
    <m/>
    <s v="1°) Prévoir une relance de la DIMMO tous les trimestres._x000a_Actuellement, un point est fait annuellement ou par semestres, mais des relances plus régulières permettront de minimiser les risques d’absence d’enregistrement des immos en cours et de rappeler l'importance de la transmission de ces éléments._x000a__x000a_2°) Automatisation de l'archivage des pièces justificatives et des mails de l'ordonnateur dans le dossier de suivi des travaux._x000a_"/>
  </r>
  <r>
    <x v="2"/>
    <s v="Réception et détention des biens immobiliers"/>
    <x v="36"/>
    <s v="Comptable"/>
    <s v="Pôle comptabilité"/>
    <s v="Nicolas BAYER"/>
    <s v="Natacha BERNADIN"/>
    <s v="Isabelle BUDIN"/>
    <s v="Absence d’enregistrement définitif des immobilisations"/>
    <s v="R6-2-3-1"/>
    <s v="Absence d’apurement régulier du compte d’immobilisation en cours (C/2313)."/>
    <m/>
    <n v="4"/>
    <n v="2"/>
    <n v="8"/>
    <n v="3"/>
    <m/>
    <n v="4"/>
    <m/>
    <n v="4"/>
    <m/>
    <n v="4"/>
    <n v="12"/>
    <n v="1"/>
    <n v="3"/>
    <m/>
    <m/>
  </r>
  <r>
    <x v="0"/>
    <s v="Organisation générale du service"/>
    <x v="37"/>
    <s v="Comptable"/>
    <s v="Administration générale"/>
    <s v="Responsables de pôle"/>
    <s v="Nathalie GALUCHOT"/>
    <s v="Xavier EYMARD"/>
    <s v="Désorganisation des services en raison de carence dans l’identification des processus"/>
    <s v="R1-2-4-1"/>
    <s v="Absence ou non actualisation d’une cartographie des processus."/>
    <m/>
    <n v="3"/>
    <n v="3"/>
    <n v="9"/>
    <n v="3"/>
    <s v="Une cartographie des processus doit être établie et actualisée en fonction des missions de l’organisme, à partir de la cartographie type._x000a_Les procédures et tâches de chaque processus doivent être attribués aux différents services._x000a_Analyse (de la direction ou de la structure de contrôle interne de 2ème niveau) au moins annuelle de manière à s’assurer :_x000a_- de la pertinence de la cartographie des processus ;_x000a_- de la cohérence de leur répartition entre services."/>
    <n v="4"/>
    <s v="Cartographie des processus."/>
    <n v="4"/>
    <m/>
    <n v="4"/>
    <n v="12"/>
    <n v="1"/>
    <n v="3"/>
    <m/>
    <s v="==&gt; cartographie type DGFiP mise en place ; à adapter peut-être à notre structure ; actualisation en cours sur tous les visas (GBCP, IJC, et M9 2021)"/>
  </r>
  <r>
    <x v="0"/>
    <s v="Organisation générale du service"/>
    <x v="37"/>
    <s v="Comptable"/>
    <s v="Administration générale"/>
    <s v="Responsables de pôle"/>
    <s v="Nathalie GALUCHOT"/>
    <s v="Xavier EYMARD"/>
    <s v="Désorganisation des services en raison de carence dans l’attribution des tâches"/>
    <s v="R1-2-4-2"/>
    <s v="L’absence de stricte attribution des tâches et de désignation de suppléant peut entraîner :_x000a_- des doublons ;_x000a_- des ruptures de chaînes et l’abandon de certaines tâches ;_x000a_- une démobilisation des agents."/>
    <m/>
    <n v="3"/>
    <n v="3"/>
    <n v="9"/>
    <n v="3"/>
    <s v="En fonction de la cartographie des processus de l’établissement et de leur répartition entre services, l’attribution des tâches doit avoir fait l’objet d’une analyse de la part de l’encadrement, aboutissant à une définition claire des tâches de chaque agent._x000a_Cette attribution des tâches doit prendre en compte la séparation des tâches afin de permettre un contrôle mutuel (ce point doit être expertisé en fonction du processus en amont ou en aval : intervention d’un autre service, d’un tiers… dans le cadre de la séparation des fonctions d’ordonnateur et de comptable)._x000a_Plan de contrôle interne : Supervision a posteriori, lors d’un diagnostic organisationnel (au moins annuel), de la qualité de l’attribution des tâches."/>
    <n v="5"/>
    <s v="L’attribution des tâches doit être formalisée dans l’organigramme fonctionnel."/>
    <n v="5"/>
    <m/>
    <n v="5"/>
    <n v="15"/>
    <n v="1"/>
    <n v="3"/>
    <m/>
    <s v="==&gt; En fonction de la cartographie des processus de l’établissement et de leur répartition entre services, l’attribution des tâches doit avoir fait l’objet d’une analyse de la part de l’encadrement, aboutissant à une définition claire des tâches de chaque agent._x000a_Cette attribution des tâches doit prendre en compte la séparation des tâches afin de permettre un contrôle mutuel (ce point doit être expertisé en fonction du processus en amont ou en aval : intervention d’un autre service, d’un tiers… dans le cadre de la séparation des fonctions d’ordonnateur et de comptable)._x000a_Plan de contrôle interne : Supervision a posteriori, lors d’un diagnostic organisationnel (au moins annuel), de la qualité de l’attribution des tâches._x000a__x000a_==&gt; L’attribution des tâches doit être formalisée dans l’organigramme fonctionnel."/>
  </r>
  <r>
    <x v="0"/>
    <s v="Organisation générale du service"/>
    <x v="37"/>
    <s v="Comptable"/>
    <s v="Administration générale"/>
    <s v="Responsables de pôle"/>
    <s v="Nathalie GALUCHOT"/>
    <s v="Xavier EYMARD"/>
    <s v="Désorganisation du service due à la non révision de l’attribution des tâches"/>
    <s v="R1-2-4-3"/>
    <s v="Absence de révision périodique de l’attribution des tâches"/>
    <m/>
    <n v="3"/>
    <n v="3"/>
    <n v="9"/>
    <n v="3"/>
    <s v="L’attribution des tâches doit être périodiquement révisée, et tout particulièrement en cas de :_x000a_- changement de missions (missions nouvelles ou évolution du volume d’opérations lié à une mission) ;_x000a_- nouveau système d’information ;_x000a_- renouvellement important du personnel._x000a_Plan de contrôle interne :_x000a_Supervision a posteriori, lors d’un diagnostic organisationnel (au moins annuel), de la cohérence de l’attribution des tâches au sein du service."/>
    <n v="5"/>
    <s v="Mise à jour de l’organigramme fonctionnel du service (daté de la dernière version)."/>
    <n v="5"/>
    <m/>
    <n v="5"/>
    <n v="15"/>
    <n v="1"/>
    <n v="3"/>
    <m/>
    <s v="==&gt; En fonction de la cartographie des processus de l’établissement et de leur répartition entre services, l’attribution des tâches doit avoir fait l’objet d’une analyse de la part de l’encadrement, aboutissant à une définition claire des tâches de chaque agent._x000a_Cette attribution des tâches doit prendre en compte la séparation des tâches afin de permettre un contrôle mutuel (ce point doit être expertisé en fonction du processus en amont ou en aval : intervention d’un autre service, d’un tiers… dans le cadre de la séparation des fonctions d’ordonnateur et de comptable)._x000a_Plan de contrôle interne : Supervision a posteriori, lors d’un diagnostic organisationnel (au moins annuel), de la qualité de l’attribution des tâches._x000a__x000a_==&gt; L’attribution des tâches doit être formalisée dans l’organigramme fonctionnel."/>
  </r>
  <r>
    <x v="0"/>
    <s v="Organisation générale du service"/>
    <x v="37"/>
    <s v="Comptable"/>
    <s v="Administration générale"/>
    <s v="Responsables de pôle"/>
    <s v="Nathalie GALUCHOT"/>
    <s v="Xavier EYMARD"/>
    <s v="Désorganisation du service en raison de l’absence de polyvalence et de suppléance"/>
    <s v="R1-2-4-4"/>
    <s v="L’absence de stricte attribution des tâches et de désignation de suppléant peut entraîner des ruptures de chaînes et l’abandon de certaines tâches (l’absence de polyvalence peut nuire lorsque l’agent chargé d’une tâche importante est absent (congés, maladie…), ou en période de pointe, lorsqu’une seule personne ne peut faire face au surcroît de travail dans des délais acceptables)._x000a_Carence dans l’établissement d’un planning des congés."/>
    <m/>
    <n v="4"/>
    <n v="4"/>
    <n v="16"/>
    <n v="3"/>
    <s v="La suppléance (ou polyvalence) des agents doit être prévue et effective._x000a_Une suppléance doit être organisée en l’absence d’un agent, au moins pour les tâches courantes. Un planning des congés doit être établi._x000a_L’organisation mise en place doit notamment permettre la mise à jour immédiate des informations financières et comptables (notamment celles enregistrées dans les applications informatiques)._x000a_Le niveau de suppléance peut être variable en fonction du caractère urgent / risqué / à enjeux, lié à la tâche._x000a_Plan de contrôle interne :_x000a_Supervision a posteriori, lors d’un diagnostic organisationnel (au moins annuel), de l’organisation de la suppléance des tâches au sein du service."/>
    <n v="5"/>
    <s v="Etablissement d’un organigramme fonctionnel du service avec désignation des agents titulaires et suppléants."/>
    <n v="5"/>
    <m/>
    <n v="5"/>
    <n v="15"/>
    <n v="1"/>
    <n v="3"/>
    <m/>
    <s v="==&gt; des risques de suppléance et de non polyvalence sont identifiés. Des procédures existent, mais une polyvalence effective et immédiate n'est pas effective sur les items suivants : _x000a_- levée de visa par la responsable du pôle dépense ;_x000a_- liquidation des grands travaux ;_x000a_- relances automatiques liées au recouvrement ;_x000a_création de tiers ;_x000a_- contrôle de cohérence Apogée / SIFAC ;_x000a_déclaration de TVA ;_x000a_- paiements internationaux DIVINT ;_x000a_- dépôt de fonds ;_x000a_- exports VISIONAIR ;_x000a_- états financiers, analyse financière, tableaux GBCP, compte financier, contrôle interne ;_x000a_- listings de paye pour l'adjointe, CCP."/>
  </r>
  <r>
    <x v="0"/>
    <s v="Organisation générale du service"/>
    <x v="37"/>
    <s v="Comptable"/>
    <s v="Administration générale"/>
    <s v="Responsables de pôle"/>
    <s v="Nathalie GALUCHOT"/>
    <s v="Xavier EYMARD"/>
    <s v="Maîtrise prolongée d’une activité par un seul acteur"/>
    <s v="R1-2-4-5"/>
    <s v="Absence de rotation du personnel._x000a_Erreurs et fraude,"/>
    <m/>
    <n v="4"/>
    <n v="4"/>
    <n v="16"/>
    <n v="3"/>
    <s v="Mise en place périodique (généralement infra-annuelle) d’une rotation du personnel sur les tâches considérées comme présentant des risques ou des enjeux importants._x000a_Cette disposition permet de générer un contrôle mutuel._x000a_Plan de contrôle interne :_x000a_Supervision a posteriori, lors d’un diagnostic organisationnel (au moins annuel), de la mise en place effective d’une rotation des tâches au sein du service."/>
    <n v="4"/>
    <m/>
    <n v="4"/>
    <m/>
    <n v="4"/>
    <n v="12"/>
    <n v="1"/>
    <n v="3"/>
    <m/>
    <s v="==&gt; logique de portefeuille avec polyvalence en place au pôle dépense et recette ;_x000a_==&gt; au pôle compta, c'est la responsable du pôle et éventuellement la gestionnaire IEP qui sont polyvalentes. Il faudrait éventuellement mettre en place une rotation inscription / immo / tréso... Expérience à tenter une fois les pôles stabilisés ?"/>
  </r>
  <r>
    <x v="0"/>
    <s v="Organisation générale du service"/>
    <x v="37"/>
    <s v="Comptable"/>
    <s v="Administration générale"/>
    <s v="Responsables de pôle"/>
    <s v="Nathalie GALUCHOT"/>
    <s v="Xavier EYMARD"/>
    <s v="Absence de séparation des tâches au sein de l’agence comptable"/>
    <s v="R1-2-4-6"/>
    <s v="Au sein de l’agence comptable, les tâches jugées sensibles et dont l’origine et le dénouement sont dans l’agence comptable (essentiellement comptes de tiers et de trésorerie), ne font pas l’objet de contrôle mutuel :_x000a_- virement ou règlement par chèque suite à incident de paiement ;_x000a_- imputation et régularisation des excédents et reliquats ;_x000a_- suspension du recouvrement (ou des poursuites) à l’encontre d’un débiteur._x000a_Erreurs et fraude."/>
    <m/>
    <n v="4"/>
    <n v="4"/>
    <n v="16"/>
    <n v="3"/>
    <s v="Dans tous les cas, la séparation des tâches doit être recherchée, y compris dans le cadre des profils existants des applications informatiques, associée à un contrôle mutuel_x000a_effectif._x000a_Si cette séparation de tâches ne peut être adoptée, l’agent comptable (ou l’encadrement) doit réaliser des contrôles de supervision contemporains ou a posteriori, par sondage ou exhaustif._x000a_Plan de contrôle interne :_x000a_Supervision a posteriori, lors d’un diagnostic organisationnel (au moins annuel), de la cohérence de l’attribution des tâches au sein de l’agence comptable."/>
    <n v="5"/>
    <m/>
    <n v="5"/>
    <m/>
    <n v="5"/>
    <n v="15"/>
    <n v="1"/>
    <n v="3"/>
    <m/>
    <s v="Dans tous les cas, la séparation des tâches doit être recherchée, y compris dans le cadre des profils existants des applications informatiques, associée à un contrôle mutuel_x000a_effectif._x000a_Si cette séparation de tâches ne peut être adoptée, l’agent comptable (ou l’encadrement) doit réaliser des contrôles de supervision contemporains ou a posteriori, par sondage ou exhaustif._x000a_Plan de contrôle interne :_x000a_Supervision a posteriori, lors d’un diagnostic organisationnel (au moins annuel), de la cohérence de l’attribution des tâches au sein de l’agence comptable."/>
  </r>
  <r>
    <x v="0"/>
    <s v="Organisation générale du service"/>
    <x v="37"/>
    <s v="Comptable"/>
    <s v="Administration générale"/>
    <s v="Responsables de pôle"/>
    <s v="Nathalie GALUCHOT"/>
    <s v="Xavier EYMARD"/>
    <s v="Absence ou carence d’établissement d’organigramme fonctionnel"/>
    <s v="R1-2-4-7"/>
    <s v="Absence de formalisation d’un organigramme fonctionnel : l’absence d’organigramme précisant les missions de chaque personnel rend caduc tout_x000a_essai concret d’attribution des tâches, surtout dans les structures importantes. L’absence d’organigramme nuit également aux opérations de contrôle et d’audit._x000a_Il en est de même en cas d’organigramme fonctionnel incomplet ou caduc._x000a_Carence dans la piste d’audit."/>
    <m/>
    <n v="4"/>
    <n v="4"/>
    <n v="16"/>
    <n v="3"/>
    <s v="Plan de contrôle interne :_x000a_Supervision a posteriori, lors d’un diagnostic organisationnel (au moins annuel), de la qualité et de l’actualisation de l’organigramme fonctionnel du service."/>
    <n v="5"/>
    <s v="Un organigramme fonctionnel doit être établi et régulièrement tenu à jour._x000a_Il doit reprendre, en principe, pour une tâche donnée :_x000a_- l’identité du titulaire de la tâche,_x000a_- l’identité du ou des suppléants,_x000a_- l’identité de l’opérationnel chargé de la supervision,_x000a_- les applications utilisées pour réaliser cette tâche avec les codes utilisateurs du titulaire et du/des suppléants (les habilitations informatiques doivent être retracées sur_x000a_l’organigramme fonctionnel, de même que les profils ou niveaux de sensibilité des enregistrements, ainsi que les droits d’accès dans les différentes applications…) ;_x000a_- éventuellement, les fiches de contrôle relatives à la tâche (autocontrôle ou supervision) ;_x000a_- éventuellement, les responsabilités en matière de suivi de comptes (cas de l’agence comptable)._x000a_Cet organigramme, outil de management comme d’information, doit, pour être opérationnel, être périodiquement mis à jour. Il doit être cohérent avec les délégations de signature accordées au sein de l’entité. Il doit être cohérent avec les missions réellement exercées par les acteurs (en qualité de titulaire ou de suppléant)._x000a_L’organigramme fonctionnel est diffusé à tous les acteurs."/>
    <n v="5"/>
    <m/>
    <n v="5"/>
    <n v="15"/>
    <n v="1"/>
    <n v="3"/>
    <m/>
    <s v="==&gt; les fiches de contrôles, qu'ils soient règlementaires (art 19 et 20 décret GBCP) ou thématiques, ont été formalisées et transmises à tous les agents. Reste à impulser et systématiser des contrôle thématiques, par processus._x000a_Un plan de contrôle par enjeux et échantillonage est en cours à l'agence comptable (contrôle interne)"/>
  </r>
  <r>
    <x v="0"/>
    <s v="Organisation générale du service"/>
    <x v="37"/>
    <s v="Comptable"/>
    <s v="Administration générale"/>
    <s v="Responsables de pôle"/>
    <s v="Nathalie GALUCHOT"/>
    <s v="Xavier EYMARD"/>
    <s v="Incohérence entre l’organisation du service et les délégations de signature"/>
    <s v="R1-2-4-8"/>
    <s v="Délégation à un opérationnel sans qu’elle soit justifiée / absence de délégation nécessaire à un opérationnel._x000a_Désorganisation du service._x000a_Irrégularité juridique des opérations"/>
    <m/>
    <n v="4"/>
    <n v="4"/>
    <n v="16"/>
    <n v="3"/>
    <s v="L’attribution des délégations de signature est liée à l’attribution des tâches. À partir de la définition claire des tâches de chaque opérationnel, la nécessité de déléguer la signature doit être déterminée._x000a_Par principe, intervention de la direction à l’origine pour attribuer ou retirer une délégation de signature sur les opérations en nécessitant une._x000a_Plan de contrôle interne :_x000a_Supervision, lors d’un diagnostic organisationnel (au moins annuel), par analyse des délégations accordées pour mise à jour (des départs, des arrivées, des réorganisations_x000a_au sein du service…)."/>
    <n v="4"/>
    <s v="Diffusion des délégations de signatures (indication dans l’organigramme fonctionnel)."/>
    <n v="4"/>
    <m/>
    <n v="4"/>
    <n v="12"/>
    <n v="1"/>
    <n v="3"/>
    <m/>
    <s v="==&gt; les délégations de signature et les rôle dans le SIF côté agence comptable sont formalisées strictement dans un tableur, annexable à l'organigramme fonctionnel_x000a_==&gt; Pour les comptes DFT Net, nécessité de refaire un point et d'actualiser pour Isabelle BUDIN, Nathalie GALUCHOT : tout est en cours côté DRFiP (réactulaisation complète des habilitations demandées cet été 2022)"/>
  </r>
  <r>
    <x v="0"/>
    <s v="Organisation générale du service"/>
    <x v="37"/>
    <s v="Comptable"/>
    <s v="Administration générale"/>
    <s v="Responsables de pôle"/>
    <s v="Nathalie GALUCHOT"/>
    <s v="Xavier EYMARD"/>
    <s v="Absence de respect des délégations attribuées"/>
    <s v="R1-2-4-9"/>
    <s v="Non-respect du périmètre et des seuils des délégations._x000a_L’agent « s’auto octroie » une délégation alors que celle-ci n’est pas prévue._x000a_Désorganisation du service._x000a_Irrégularité juridique des opérations."/>
    <m/>
    <n v="4"/>
    <n v="2"/>
    <n v="8"/>
    <n v="3"/>
    <s v="Par principe, l’usage de « griffes » ou de systèmes similaires est interdit à l’exception de certaines opérations à caractère « automatique » (post-marquage des chèques…)._x000a_Contrôle de supervision contemporain de l’encadrement visant à s’assurer du respect du périmètre des délégations accordées, en s’assurant que ce qui relève de sa délégation est correctement respecté."/>
    <n v="5"/>
    <s v="Sensibilisation des acteurs à la nécessité des respecter les périmètres et seuils de délégations."/>
    <n v="5"/>
    <m/>
    <n v="5"/>
    <n v="15"/>
    <n v="1"/>
    <n v="3"/>
    <m/>
    <s v="==&gt; les délégations de signature et les rôle dans le SIF côté agence comptable sont formalisées strictement dans un tableur, annexable à l'organigramme fonctionnel_x000a_==&gt; Pour les comptes DFT Net, nécessité de refaire un point et d'actualiser pour Isabelle BUDIN, Nathalie GALUCHOT : tout est en cours côté DRFiP (réactulaisation complète des habilitations demandées cet été 2022)"/>
  </r>
  <r>
    <x v="0"/>
    <s v="Organisation générale du service"/>
    <x v="37"/>
    <s v="Comptable"/>
    <s v="Administration générale"/>
    <s v="Responsables de pôle"/>
    <s v="Nathalie GALUCHOT"/>
    <s v="Xavier EYMARD"/>
    <s v="Irrégularité juridique des délégations de signature"/>
    <s v="R1-2-4-10"/>
    <s v="Délégation irrégulière._x000a_La délégation n’est pas publiée, donc n’est pas opposable._x000a_Irrégularité juridique des opérations."/>
    <m/>
    <n v="4"/>
    <n v="4"/>
    <n v="16"/>
    <n v="3"/>
    <s v="La délégation doit être faite au délégataire intuitu personae, et signée par le délégant."/>
    <n v="5"/>
    <s v="La délégation doit être publiée (recueil des actes, affichage…) pour être opposable aux tiers."/>
    <n v="5"/>
    <m/>
    <n v="5"/>
    <n v="15"/>
    <n v="1"/>
    <n v="3"/>
    <m/>
    <s v="==&gt; les délégations de signature et les rôle dans le SIF côté agence comptable sont formalisées strictement dans un tableur, annexable à l'organigramme fonctionnel_x000a_==&gt; Pour les comptes DFT Net, nécessité de refaire un point et d'actualiser pour Isabelle BUDIN, Nathalie GALUCHOT : tout est en cours côté DRFiP (réactulaisation complète des habilitations demandées cet été 2022)"/>
  </r>
  <r>
    <x v="0"/>
    <s v="Organisation générale du service"/>
    <x v="38"/>
    <s v="Comptable"/>
    <s v="Administration générale"/>
    <s v="Responsables de pôle"/>
    <s v="Nathalie GALUCHOT"/>
    <s v="Xavier EYMARD"/>
    <s v="Méconnaissance de la réglementation"/>
    <s v="R1-2-5-1"/>
    <s v="La profusion des textes rend malaisé l’accès à la réglementation. Il en est de même pour les instructions, circulaires et notes de maintenance informatique._x000a_Méconnaissance de la documentation relative aux opérations et aux contrôles._x000a_La documentation ne circule pas ou circule mal au sein d’un même service._x000a_Méconnaissance des modalités d’accès à la documentation"/>
    <m/>
    <n v="4"/>
    <n v="4"/>
    <n v="16"/>
    <n v="3"/>
    <s v="Au sein d’un service, un agent doit être plus particulièrement chargé de la documentation._x000a_Plan de contrôle interne :_x000a_Supervision, lors d’un diagnostic organisationnel (au moins annuel), de la tenue de cette documentation et que tous les agents connaissent ces références documentaires et_x000a_les modalités d’accès."/>
    <n v="5"/>
    <s v="Une documentation est de préférence classée thématiquement, puis chronologiquement._x000a_Les instructions, circulaires, etc, intéressant le service, doivent faire l’objet d’un classement et d’un archivage à part, en fonction des thèmes intéressant chacun des secteurs du service._x000a_Les agents doivent avoir connaissance de l’existence de cette documentation et des modalités d’accès à celle-ci._x000a_Les agents doivent être informés de l’éventuelle existence de guides de procédures. Diffusion aux agents des chemins d’accès à cette documentation."/>
    <n v="5"/>
    <m/>
    <n v="5"/>
    <n v="15"/>
    <n v="1"/>
    <n v="3"/>
    <m/>
    <s v="==&gt; l'IJC, la M9, les arrêtés aux pièces justificatives, ont largement simplifié l'accès à la documentation. Le chemin de documentation source de l'agence est connu. Les docs clés ont été tous envoyés et mis à dispostion de l'AC. Cela sera fait pour le reste de la communauté financière de Lyon II via nos diffusions intranet (objectif de service)"/>
  </r>
  <r>
    <x v="0"/>
    <s v="Organisation générale du service"/>
    <x v="38"/>
    <s v="Comptable"/>
    <s v="Administration générale"/>
    <s v="Responsables de pôle"/>
    <s v="Nathalie GALUCHOT"/>
    <s v="Xavier EYMARD"/>
    <s v="Méconnaissance de la réglementation et du contrôle interne"/>
    <s v="R1-2-5-2"/>
    <s v="Carence dans l’actualisation de la documentation._x000a_La documentation ne circule pas ou circule mal entre les services._x000a_Les agents ne sont pas informés dans des délais raisonnables des évolutions réglementaires liées à leur domaine de compétence. La formation en matière financière et comptable est insuffisante."/>
    <m/>
    <n v="3"/>
    <n v="3"/>
    <n v="9"/>
    <n v="3"/>
    <s v="Etablissement d’un bilan formation des acteurs de la fonction financière et comptable._x000a_Plan de contrôle interne :_x000a_Supervision, lors d’un diagnostic organisationnel (au moins annuel), que la documentation est actualisée et que tous les agents ont bien pris connaissance de la_x000a_documentation applicable à leur domaine de travail et qu’ils sont régulièrement informés des évolutions."/>
    <n v="5"/>
    <s v="Actualisation permanente de la documentation._x000a_Un dispositif de signalement doit être mis en oeuvre afin que l’ensemble des évolutions réglementaires soit signalé aux agents dédiés aux tâches concernées par ces évolutions(diffuser à tous les agents concernés la documentation nécessaire ou communiquer le chemin d’accès à cette documentation si elle est disponible sur un_x000a_intranet ou autre support dématérialisé)._x000a_Recours à des modules de formation externes, ou_x000a_éventuellement internes."/>
    <n v="5"/>
    <m/>
    <n v="5"/>
    <n v="15"/>
    <n v="1"/>
    <n v="3"/>
    <m/>
    <m/>
  </r>
  <r>
    <x v="0"/>
    <s v="Organisation générale du service"/>
    <x v="38"/>
    <s v="Comptable"/>
    <s v="Administration générale"/>
    <s v="Responsables de pôle"/>
    <s v="Nathalie GALUCHOT"/>
    <s v="Xavier EYMARD"/>
    <s v="La documentation complexe n’est pas expliquée par l’encadrement"/>
    <s v="R1-2-5-3"/>
    <s v="Une documentation nouvelle et complexe suscitant des difficultés d’interprétation et qui n’est pas expliquée aux agents peut aboutir à des erreurs de compréhension et donc à une application erronée nuisant à la qualité comptable."/>
    <m/>
    <n v="3"/>
    <n v="3"/>
    <n v="9"/>
    <n v="3"/>
    <s v="Supervision à intégrer dans le cadre des « bilans formation » des personnels._x000a_Plan de contrôle interne :_x000a_Un contrôle de supervision a posteriori peut utilement être mené sur des opérations complexes nouvelles quelques mois après leur mise en oeuvre afin de juger du degré de compréhension et donc de leur niveau de maîtrise (éventuellement à programmer dans le plan de contrôle interne)._x000a_Supervision, lors d'un diagnostic organisationnel (au moins annuel), de la mise en place effective de ces mesures."/>
    <n v="5"/>
    <s v="Réunions de mise au point dans le service sur de nouvelles règles instaurées par la nouvelle documentation ; éventuellement, transmission aux agents d’une note synthétique résumant les changements opérés, formations spécifiques, etc."/>
    <n v="5"/>
    <m/>
    <n v="5"/>
    <n v="15"/>
    <n v="1"/>
    <n v="3"/>
    <m/>
    <m/>
  </r>
  <r>
    <x v="0"/>
    <s v="Organisation générale du service"/>
    <x v="16"/>
    <s v="Comptable"/>
    <s v="Administration générale"/>
    <s v="Responsables de pôle"/>
    <s v="Nathalie GALUCHOT"/>
    <s v="Xavier EYMARD"/>
    <s v="Carence dans la protection des fonds"/>
    <s v="R1-2-6-1"/>
    <s v="Absence de dispersion des fonds._x000a_Carence dans la détermination d’une politique de seuil d’encaisse._x000a_Absence d’ajustements quotidiens et/ou rectification tardive des erreurs détectées."/>
    <m/>
    <n v="4"/>
    <n v="4"/>
    <n v="16"/>
    <n v="3"/>
    <s v="La caisse de l’agence comptable doit appliquer une politique de limitation de l’encaisse. L’encaisse est limitée par un plafond, évalué en fonction des besoins de l’agence comptable comparativement aux rentrées sur une même période. Ce plafond d’encaisse, fixé par l’agent comptable, doit être revu périodiquement en fonction de l’activité sur une période donnée._x000a_La discrétion constitue un élément primordial de sécurisation des fonds et valeurs (ne jamais laisser d’espèces à la vue du public, de prestataires extérieurs ou visiteurs). La dispersion des fonds et valeurs est également un élément de sécurisation._x000a_Si possible, seuls les fonds et valeurs nécessaires doivent être retirés du coffre et disponibles au guichet ou à la caisse._x000a_Plan de contrôle interne :_x000a_Supervision a posteriori, lors d’un diagnostic organisationnel (au moins annuel), de l’existence et de l’effectivité de cette politique."/>
    <n v="5"/>
    <s v="Détermination d’un plafond d’encaisse."/>
    <n v="5"/>
    <m/>
    <n v="5"/>
    <n v="15"/>
    <n v="1"/>
    <n v="3"/>
    <m/>
    <m/>
  </r>
  <r>
    <x v="0"/>
    <s v="Organisation générale du service"/>
    <x v="16"/>
    <s v="Comptable"/>
    <s v="Administration générale"/>
    <s v="Responsables de pôle"/>
    <s v="Nathalie GALUCHOT"/>
    <s v="Xavier EYMARD"/>
    <s v="Absence de conservation sécurisée des documents et des valeurs"/>
    <s v="R1-2-6-2"/>
    <s v="Les valeurs et documents assimilés sont conservés dans un endroit non sécurisé entraînant avant tout :_x000a_- un risque de perte ou de fraude ;_x000a_- l’impossibilité de s’assurer raisonnablement de la pertinence d’une comptabilité."/>
    <m/>
    <n v="4"/>
    <n v="2"/>
    <n v="8"/>
    <n v="3"/>
    <s v="Les fonds, moyens de paiement (chéquiers divers, chèques en instance d’encaissement…), valeurs (valeurs inactives et assimilées), les éventuels registres à souches doivent être conservés dans un endroit sécurisé (coffre, armoire forte ou salle de coffre s’il y a restriction d’accès) pour éviter tout risque de perte ou de fraude. Doivent également être sécurisés les clés et les numéros de combinaison des coffres ou chambres fortes._x000a_Discrétion sur les fonds détenus et sur les protections physiques de ces fonds. Dispersion des fonds à l’intérieur du coffre et de l’armoire forte._x000a_En principe, le coffre doit être disposé dans une pièce fermée et aveugle, avec mesures empêchant la sortie du coffre par la porte (fixation du coffre…). La pièce fermée contenant le coffre doit elle-même faire l’objet de restrictions d’accès (habilitations)."/>
    <n v="5"/>
    <m/>
    <n v="5"/>
    <m/>
    <n v="5"/>
    <n v="15"/>
    <n v="1"/>
    <n v="3"/>
    <m/>
    <m/>
  </r>
  <r>
    <x v="0"/>
    <s v="Organisation comptable"/>
    <x v="39"/>
    <s v="Comptable"/>
    <s v="Administration générale"/>
    <s v="Responsables de pôle"/>
    <s v="Nathalie GALUCHOT"/>
    <s v="Xavier EYMARD"/>
    <s v="Absence d’attribution stricte de la tâche d’émission des moyens de paiement"/>
    <s v="R1-1-3-3"/>
    <s v="Inefficacité des opérations._x000a_Fraude."/>
    <m/>
    <n v="3"/>
    <n v="3"/>
    <n v="9"/>
    <n v="3"/>
    <s v="Les personnels de l’agence comptable qui peuvent émettre des chèques (ou autres moyens de paiement assimilés) doivent être strictement désignés par l’agent comptable (ou l’agent comptable de réserve le soin d’émettre seuls les chèques ou moyens de paiement)._x000a_Plan de contrôle interne :_x000a_Supervision a posteriori, lors d’un diagnostic organisationnel (au moins annuel), de l’effectivité de ces mesures (en lien avec les délégations de signature)."/>
    <n v="5"/>
    <s v="Organigramme fonctionnel désignant les secteurs et les personnels chargés de la gestion et de l’émission des chèques._x000a_Délégations de signature."/>
    <n v="5"/>
    <m/>
    <n v="5"/>
    <n v="15"/>
    <n v="1"/>
    <n v="3"/>
    <m/>
    <m/>
  </r>
  <r>
    <x v="0"/>
    <s v="Organisation comptable"/>
    <x v="18"/>
    <s v="Comptable"/>
    <s v="Administration générale"/>
    <s v="Responsables de pôle"/>
    <s v="Nathalie GALUCHOT"/>
    <s v="Xavier EYMARD"/>
    <s v="Non respect des horaires et des dates d’établissement des comptes"/>
    <s v="R1-1-1-4"/>
    <s v="Absence d’établissement d’un calendrier et d’un planning des horaires._x000a_Non respect des horaires fixés dans le planning d’enregistrement des opérations comptables."/>
    <m/>
    <n v="3"/>
    <n v="3"/>
    <n v="9"/>
    <n v="3"/>
    <s v="Plan de contrôle interne :_x000a_Supervision a posteriori, lors d’un diagnostic organisationnel (au moins annuel), de l’élaboration, de l’actualisation et la diffusion d’un planning."/>
    <n v="4"/>
    <s v="Un planning des horaires doit être établi par l’agent comptable, en fonction du système d’information, des centralisations des opérations des régies, l’accueil du public, les_x000a_relations avec le teneur de compte de dépôt de fonds…_x000a_Ce planning peut porter sur l’enregistrement en comptabilités de développement et générale, l’ajustement entre comptabilités générale et de développement. Figurent notamment les informations suivantes :_x000a_- horaires et date d’enregistrement comptable ;_x000a_- horaires et traitement des opérations sur le compte bancaire ;_x000a_- horaires de transmission des documents comptables ;_x000a_- horaire des traitements informatiques ;_x000a_- nom des personnes responsables du respect du planning au sein de chaque service."/>
    <n v="4"/>
    <m/>
    <n v="4"/>
    <n v="12"/>
    <n v="1"/>
    <n v="3"/>
    <m/>
    <m/>
  </r>
  <r>
    <x v="0"/>
    <s v="Organisation comptable"/>
    <x v="18"/>
    <s v="Comptable"/>
    <s v="Administration générale"/>
    <s v="Responsables de pôle"/>
    <s v="Nathalie GALUCHOT"/>
    <s v="Xavier EYMARD"/>
    <s v="Non respect des dates limites fixées pour la clôture des comptes"/>
    <s v="R1-1-1-5"/>
    <s v="Retard dans la comptabilisation des opérations de clôture et d’inventaire._x000a_Non respect par le service des dates limites fixées par le service comptabilité pour la confection du compte de gestion._x000a_Non respect du calendrier fixé pour l’envoi des pièces justificatives."/>
    <m/>
    <n v="3"/>
    <n v="3"/>
    <n v="9"/>
    <n v="3"/>
    <s v="Plan de contrôle interne :_x000a_Supervision a posteriori, lors d’un diagnostic organisationnel (au moins annuel), de la mise en place et de l’effectivité des ces mesures."/>
    <n v="5"/>
    <s v="Etablissement par l’ordonnateur et le comptable, et diffusion d’un calendrier de clôture._x000a_Ce calendrier doit être établi notamment pour respecter les dates limites fixées pour l’approbation des comptes par l’organe délibérant et les tutelles, ainsi que pour transmission à la DGFiP (infocentre et mise en état d’examen)._x000a_Diffusion du calendrier à tous les services, aux régisseurs et aux comptables secondaires."/>
    <n v="5"/>
    <m/>
    <n v="5"/>
    <n v="15"/>
    <n v="1"/>
    <n v="3"/>
    <m/>
    <m/>
  </r>
  <r>
    <x v="0"/>
    <s v="Organisation comptable"/>
    <x v="19"/>
    <s v="Comptable"/>
    <s v="Administration générale"/>
    <s v="Responsables de pôle"/>
    <s v="Nathalie GALUCHOT"/>
    <s v="Xavier EYMARD"/>
    <s v="Non respect des normes relatives aux écritures comptables tenues manuellement"/>
    <s v="R1-1-2-2"/>
    <s v="Absence de traçabilité : les éléments obligatoires concernant la tenue et la formalisation des documents comptables ne sont pas respectés._x000a_Formalisation inexistante ou insuffisante des documents comptables tenus « manuellement » (signature manquante, absence d’émargement, document raturé ou présentant un « blanc »,…) _x000a_Carence dans la piste d’audit"/>
    <m/>
    <n v="3"/>
    <n v="3"/>
    <n v="9"/>
    <n v="3"/>
    <s v="Plan de contrôle interne :_x000a_Supervision a posteriori (éventuellement à programmer dans le plan de contrôle interne)._x000a_Supervision a posteriori, lors d’un diagnostic organisationnel (au moins annuel), de la mise en place et de l’effectivité de ces mesures."/>
    <n v="5"/>
    <m/>
    <n v="5"/>
    <s v="Pour ce qui concerne la tenue des documents comptables « manuellement » sur support papier, plusieurs éléments doivent être respectés :_x000a_- l’absence de &quot;blancs&quot;, c’est-à-dire de parties susceptibles d’être renseignées postérieurement à la date d’arrêté;_x000a_- la formalisation des rectifications ;_x000a_- la confirmation des altérations et ratures (par une signature et l’apposition de la date) par l’encadrement."/>
    <n v="5"/>
    <n v="15"/>
    <n v="1"/>
    <n v="3"/>
    <m/>
    <m/>
  </r>
  <r>
    <x v="0"/>
    <s v="Organisation comptable"/>
    <x v="19"/>
    <s v="Comptable"/>
    <s v="Administration générale"/>
    <s v="Responsables de pôle"/>
    <s v="Nathalie GALUCHOT"/>
    <s v="Xavier EYMARD"/>
    <s v="Non respect des normes relatives aux écritures comptables"/>
    <s v="R1-1-2-3"/>
    <s v="Absence de traçabilité_x000a_Les documents comptables, quel que soit leur support, ne respectent pas systématiquement la règle selon laquelle le libellé doit être suffisamment explicite et faire référence à une pièce justificative pour identifier sans ambiguïté l’opération retracée. _x000a_Cette situation :_x000a_- est contraire au principe selon lequel la comptabilité est un élément d’information ;_x000a_- entraîne souvent, pour les opérations à régulariser, l’impossibilité de procéder à cette régularisation._x000a_Carence dans la piste d’audit"/>
    <m/>
    <n v="3"/>
    <n v="3"/>
    <n v="9"/>
    <n v="3"/>
    <s v="Plan de contrôle interne :_x000a_Supervision a posteriori (éventuellement à programmer dans le plan de contrôle interne)._x000a_Supervision a posteriori, lors d’un diagnostic organisationnel (au moins annuel), de la mise en place et de l’effectivité de ces mesures."/>
    <n v="5"/>
    <m/>
    <n v="5"/>
    <s v="La tenue des documents comptables doit respecter certains critères (date – montants – libellés) fondés sur la nécessité de pouvoir justifier une écriture comptable par une pièce ou tout autre élément en tenant lieu (principe de formalisation lié à la notion de piste d’audit). Une écriture sera donc suffisamment renseignée si elle permet de retrouver l’opération qui en est à l’origine._x000a_Les documents comptables comprennent donc par principe :_x000a_- la date d’écriture ;_x000a_- le numéro séquentiel d’enregistrement comptable ;_x000a_- un libellé suffisamment explicite (s’il s’agit d’une intégration provenant d’une application remettante, le libellé doit faire simplement référence à cette intégration, à sa date et à l’application d’origine)."/>
    <n v="3"/>
    <n v="13"/>
    <n v="1"/>
    <n v="3"/>
    <m/>
    <s v="==&gt; poursuivre les contrôles, notamment sur la chaine de la recette via l'outil de contrôle fourni par l'agent comptable"/>
  </r>
  <r>
    <x v="0"/>
    <s v="Organisation comptable"/>
    <x v="19"/>
    <s v="Comptable"/>
    <s v="Administration générale"/>
    <s v="Responsables de pôle"/>
    <s v="Nathalie GALUCHOT"/>
    <s v="Xavier EYMARD"/>
    <s v="L’écriture comptable n’est pas justifiée par une pièce"/>
    <s v="R1-1-2-4"/>
    <s v="Absence de traçabilité : l’écriture comptable ne peut être retracée jusqu’à son fait générateur et ne peut être authentifiée par une pièce justificative probante._x000a_Carence dans la piste d’audit._x000a_Carence dans la justification des opérations en comptes transitoires ou d’attente."/>
    <m/>
    <n v="3"/>
    <n v="3"/>
    <n v="9"/>
    <n v="3"/>
    <s v="Contrôle périodique de la justification des opérations en instance de dénouement selon une périodicité (par principe mensuelle) (autocontrôle)._x000a_Plan de contrôle interne :_x000a_Supervision a posteriori (éventuellement à programmer dans le plan de contrôle interne)._x000a_Supervision a posteriori, lors d’un diagnostic organisationnel (au moins annuel), de la mise en place et de l’effectivité de ces mesures."/>
    <n v="5"/>
    <s v="Diffusion des instructions._x000a_Élaboration et diffusion de guides de procédure et éventuellement de fiches de contrôle, notamment au sujet des comptes transitoires ou d’attente.."/>
    <n v="4"/>
    <s v="Une pièce justificative doit systématiquement appuyer la comptabilisation d’une opération._x000a_Les pièces justifiant les écritures comptables, si elle ne sont pas transmises au comptable ou à un autre acteur qui en est réglementairement destinataire, sont conservées par le service._x000a_Pour ce qui concerne les opérations en instance de dénouement (opérations en instance de paiement ou d’encaissement sur les comptes de tiers, opérations transitoires ou d’attente, opérations à l’encaissement ou en instance de paiement sur le compte bancaire…), les pièces doivent être à tout moment disponibles pour justifier le solde des_x000a_comptes concernés._x000a_S’agissant des immobilisations, celles-ci doivent faire l’objet de dossiers d’inventaire recensant les pièces propres à justifier à tout moment le solde des comptes d'immobilisations."/>
    <n v="4"/>
    <n v="13"/>
    <n v="1"/>
    <n v="3"/>
    <m/>
    <s v="==&gt; poursuivre les contrôles, notamment sur la chaine de la recette via l'outil de contrôle fourni par l'agent comptable"/>
  </r>
  <r>
    <x v="0"/>
    <s v="Organisation comptable"/>
    <x v="40"/>
    <s v="Comptable"/>
    <s v="Administration générale"/>
    <s v="Nathalie GALUCHOT"/>
    <s v="Nathalie GALUCHOT"/>
    <s v="Xavier EYMARD"/>
    <s v="Les documents comptables et pièces justificatives sont classés ou archivés de manière impropre"/>
    <s v="R1-1-4-1"/>
    <s v="L’archivage des documents comptables est parfois déficient qu’ils soient papiers ou dématérialisés._x000a_Cette situation :_x000a_- constitue un manquement aux règles de conservation des documents comptables ;_x000a_- supprime un support de contrôle de supervision et de la formalisation de cette supervision ;_x000a_- entraîne l’absence d’auditabilité des comptes sur une période donnée ;_x000a_- entraîne l’impossibilité de procéder à des recherches sur des exercices antérieurs._x000a_La masse de documents et la variété des supports peuvent rendre difficile d’accès les documents archivés._x000a_L’archivage et la conservation des états produits par les applications informatiques remettantes sont défectueux._x000a_Absence de traçabilité. Carence dans la piste_x000a_d’audit."/>
    <m/>
    <n v="3"/>
    <n v="3"/>
    <n v="9"/>
    <n v="3"/>
    <s v="Un responsable des archives du service doit être désigné._x000a_Plan de contrôle interne :_x000a_Supervision a posteriori, lors d’un diagnostic organisationnel (au moins annuel), de la mise en place et de l’effectivité de ces mesures."/>
    <n v="4"/>
    <s v="détermination et diffusion des règles définies en matière de conservation des documents comptables et pièces justificatives, en distinguant :_x000a_- ce qui doit être archivé, de ce qui doit demeurer à disposition des services ;_x000a_- parmi ce qui doit être archivé, les archives &quot;vivantes&quot; (non nécessaires au fonctionnement habituel du service mais qui doivent rester à proximité pour être probablement utilisées) et les archives mortes._x000a_Désignation d’un responsable de l’archivage dans le service, retracée dans l’organigramme fonctionnel."/>
    <n v="4"/>
    <s v="les documents comptables et pièces justificatives doivent être classés et accessibles sans délai. Le meilleur classement est d’abord par type de documents, ensuite chronologiquement._x000a_Il ne doit pas y avoir de rupture dans la série séquentielle continue de numérotation des documents comptables, lorsqu’elle existe (la rupture dans la numérotation continue rend de facto inopérant tout archivage)._x000a_Ces règles s’appliquent de même aux états produits par les applications informatiques remettantes."/>
    <n v="4"/>
    <n v="12"/>
    <n v="1"/>
    <n v="3"/>
    <m/>
    <m/>
  </r>
  <r>
    <x v="0"/>
    <s v="Organisation comptable"/>
    <x v="40"/>
    <s v="Comptable"/>
    <s v="Administration générale"/>
    <s v="Nathalie GALUCHOT"/>
    <s v="Nathalie GALUCHOT"/>
    <s v="Xavier EYMARD"/>
    <s v="Les documents comptables et les pièces justificatives ne sont pas conservés dans les délais requis"/>
    <s v="R1-1-4-2"/>
    <s v="Absence de traçabilité : les délais de conservation des documents comptables ne sont pas respectés._x000a_Carence dans la piste d’audit."/>
    <m/>
    <n v="3"/>
    <n v="3"/>
    <n v="9"/>
    <n v="3"/>
    <s v="Plan de contrôle interne :_x000a_Supervision a posteriori, lors d’un diagnostic organisationnel (au moins annuel), de la mise en place et de l’effectivité de ces mesures."/>
    <n v="4"/>
    <s v="Documentation et diffusion des règles définies en matière de conservation des documents comptables et pièces justificatives."/>
    <n v="4"/>
    <s v="Les documents comptables et pièces justificatives doivent être conservés dans les services en fonction des normes fixées par les instructions et/ou par l’établissement."/>
    <n v="4"/>
    <n v="12"/>
    <n v="1"/>
    <n v="3"/>
    <m/>
    <m/>
  </r>
  <r>
    <x v="0"/>
    <s v="Organisation informatique"/>
    <x v="41"/>
    <s v="Comptable"/>
    <s v="Administration générale"/>
    <s v="Responsables de pôle"/>
    <s v="Nathalie GALUCHOT"/>
    <s v="Xavier EYMARD"/>
    <s v="Emploi non pertinent d’une application informatique"/>
    <s v="R1-3-3-1"/>
    <s v="Une application informatique est installée dans un service pour un autre usage que celui prévu."/>
    <m/>
    <n v="4"/>
    <n v="4"/>
    <n v="16"/>
    <n v="3"/>
    <s v="L’encadrement doit inventorier les applications informatiques à sa disposition._x000a_L’installation d’une application informatique doit correspondre à la mission du service concerné. À l’inverse, le service peut ne pas bénéficier d’une application qui lui serait utile. Lorsque des options existent, l’installation doit bien correspondre aux besoins du service._x000a_Plan de contrôle interne :_x000a_Supervision a posteriori, lors d’un diagnostic organisationnel (au moins annuel), de la mise en place et de l’effectivité de ces mesures."/>
    <n v="5"/>
    <s v="Diffusion IJC._x000a_Recensement des applications informatiques utilisées par le service (applications qui lui ont été fournies et applications qu’il a lui-même développées) dans l’organigramme fonctionnel (via les habilitations figurant sur l’OF, ou sur un document annexe)."/>
    <n v="2"/>
    <m/>
    <n v="5"/>
    <n v="12"/>
    <n v="1"/>
    <n v="3"/>
    <m/>
    <m/>
  </r>
  <r>
    <x v="0"/>
    <s v="Organisation informatique"/>
    <x v="20"/>
    <s v="Comptable"/>
    <s v="Administration générale"/>
    <s v="Responsables de pôle"/>
    <s v="Nathalie GALUCHOT"/>
    <s v="Xavier EYMARD"/>
    <s v="Absence de pertinence des habilitations"/>
    <s v="R1-3-1-4"/>
    <s v="Absence de politique d’attribution des habilitations._x000a_Les habilitations accordées aux agents ne correspondent pas aux missions qui leur sont dévolues._x000a_L’attribution d’habilitation ne permet pas une continuité de service (les suppléants ne sont pas habilités). Cela oblige le suppléant à travailler sous l’identifiant de la personne qu’il supplée._x000a_Désorganisation et inefficacité des services."/>
    <m/>
    <n v="3"/>
    <n v="3"/>
    <n v="9"/>
    <n v="3"/>
    <s v="Les habilitations aux systèmes d’information doivent être conformes aux missions traitées au sein de l’entité. Les habilitations doivent donc être pertinentes au regard des_x000a_opérations gérées par les agents et portées dans l’organigramme fonctionnel._x000a_L’encadrement doit attribuer des habilitations en respectant le principe dit du « moindre privilège » qui veut qu’un utilisateur ne dispose que des droits nécessaires aux missions qui lui sont confiées (en tenant compte de la durée de cette mission)._x000a_Par ailleurs, les suppléants doivent bénéficier du même niveau d’habilitation que celui du titulaire dont ils assurent la suppléance._x000a_Désignation d’un responsable de la sécurité du système d’information (soit au niveau de l’établissement, soit au niveau de chaque service – dispositif éventuellement combiné)._x000a_Plan de contrôle interne :_x000a_Supervision a posteriori, lors d’un diagnostic organisationnel (au moins annuel), notamment par l’analyse des habilitations données afin de s’assurer qu’il y en a suffisamment pour assurer une continuité de service."/>
    <n v="4"/>
    <s v="Etablissement d’une politique de sécurité informatique intégrant les aspects de sécurité logique. Diffusion de cette politique de sécurité informatique et sensibilisation de tous les acteurs._x000a_Indication d’un responsable de la sécurité du système d’information sur l’organigramme fonctionnel."/>
    <n v="4"/>
    <m/>
    <n v="4"/>
    <n v="12"/>
    <n v="1"/>
    <n v="3"/>
    <m/>
    <s v="==&gt; Indication d’un responsable de la sécurité du système d’information sur l’organigramme fonctionnel._x000a_==&gt; formaliser le contrôle de la revue des habilitations (1 à 2 fois par an)"/>
  </r>
  <r>
    <x v="0"/>
    <s v="Organisation informatique"/>
    <x v="20"/>
    <s v="Comptable"/>
    <s v="Administration générale"/>
    <s v="Responsables de pôle"/>
    <s v="Nathalie GALUCHOT"/>
    <s v="Xavier EYMARD"/>
    <s v="Absence ou carence dans la prise en compte des profils et des niveaux de sensibilité"/>
    <s v="R1-3-1-5"/>
    <s v="Absence de mise en place de dispositif de sensibilité des enregistrements d’opérations lorsque le système d’information le permet : il n’existe pas de politique d’attribution des habilitations et des profils."/>
    <m/>
    <n v="3"/>
    <n v="3"/>
    <n v="9"/>
    <n v="3"/>
    <s v="Une procédure rigoureuse de gestion des habilitations doit être définie :_x000a_- critères d’habilitation (niveau d’habilitation, modalités d’attribution…) ;_x000a_- définition et attribution des profils en fonction des risques._x000a_Plan de contrôle interne :_x000a_Supervision a posteriori, lors d’un diagnostic organisationnel (au moins annuel), du respect de ces règles."/>
    <n v="5"/>
    <s v="Les niveaux de sensibilité et de profils doivent être portés sur l’organigramme fonctionnel."/>
    <n v="3"/>
    <m/>
    <n v="5"/>
    <n v="13"/>
    <n v="1"/>
    <n v="3"/>
    <m/>
    <s v="==&gt; formaliser les habilitations hors OF"/>
  </r>
  <r>
    <x v="0"/>
    <s v="Organisation informatique"/>
    <x v="20"/>
    <s v="Comptable"/>
    <s v="Administration générale"/>
    <s v="Responsables de pôle"/>
    <s v="Nathalie GALUCHOT"/>
    <s v="Xavier EYMARD"/>
    <s v="Carence dans le respect des modalités d’habilitations au système d’information"/>
    <s v="R1-3-1-6"/>
    <s v="Absence de respect des modalités d’organisation et de traçabilité_x000a_Absence de politique d’attribution des habilitations"/>
    <m/>
    <n v="3"/>
    <n v="3"/>
    <n v="9"/>
    <n v="3"/>
    <s v="À chaque code utilisateur doit correspondre le nom d’une personne physique._x000a_L’accès au système d’information doit être limité aux utilisateurs qui en ont reçu l’habilitation (attribution d’un code utilisateur permettant l’identification de l’utilisateur)._x000a_Révision périodique des habilitations : à chaque nouvelle tâche doit correspondre une nouvelle habilitation. Inversement, lorsque l’intervenant est dessaisi d’une tâche, son habilitation doit être retirée. Le remplacement d’un agent par un autre, y compris pour des fonctions identiques, implique que celui qui part soit dessaisi de son habilitation,_x000a_et qu’une nouvelle habilitation soit attribuée à celui qui arrive. Il en est de même pour les vacataires et les personnels de renfort._x000a_Il revient à l’encadrement de décider à qui doivent être attribuées les habilitations aux systèmes d’informations et aux transactions associées (en fonction de l’attribution des tâches)._x000a_L’encadrement demande le paramétrage des habilitations aux applications à un administrateur._x000a_Plan de contrôle interne :_x000a_Supervision a posteriori, lors d’un diagnostic organisationnel (au moins annuel), de la mise en place et de l’effectivité de ces mesures."/>
    <n v="5"/>
    <s v="Détermination et diffusion de procédures organisant l’attribution et le retrait des identifications (codes utilisateurs), leur traçabilité (écrit, courriel, etc), de la part de_x000a_l’encadrement de l’acteur pour qui l’habilitation est demandée vis-à-vis de l’administrateur responsable des paramétrages."/>
    <n v="5"/>
    <m/>
    <n v="5"/>
    <n v="15"/>
    <n v="1"/>
    <n v="3"/>
    <m/>
    <m/>
  </r>
  <r>
    <x v="0"/>
    <s v="Organisation informatique"/>
    <x v="20"/>
    <s v="Comptable"/>
    <s v="Administration générale"/>
    <s v="Responsables de pôle"/>
    <s v="Nathalie GALUCHOT"/>
    <s v="Xavier EYMARD"/>
    <s v="Absence de respect des habilitations octroyées"/>
    <s v="R1-3-1-7"/>
    <s v="Les habilitations sont utilisées par des agents non habilités à cet effet."/>
    <m/>
    <n v="4"/>
    <n v="4"/>
    <n v="16"/>
    <n v="3"/>
    <s v="Dispositif de supervision contemporain visant à s’assurer du respect des habilitations à travers l’intervention de l’encadrement dans les procédures (validation d’opérations, etc.)._x000a_Le respect des habilitations peut également être appréhendé lors des contrôles de supervision a posteriori (notamment, analyse des habilitations octroyées afin de s’assurer qu’il y en a suffisamment pour assurer une continuité de service)."/>
    <n v="5"/>
    <s v="Sensibilisation des acteurs au caractère personnel des codes utilisateurs."/>
    <n v="5"/>
    <m/>
    <n v="5"/>
    <n v="15"/>
    <n v="1"/>
    <n v="3"/>
    <m/>
    <m/>
  </r>
  <r>
    <x v="8"/>
    <s v="Prise en charge"/>
    <x v="22"/>
    <s v="Comptable"/>
    <s v="Pôle qualité comptable"/>
    <s v="Nadine CHAPPUIS"/>
    <s v="Xavier EYMARD"/>
    <s v="Xavier EYMARD"/>
    <s v="Absence de paiement dans les délais, ou paiement dans les délais mais sans contrôle"/>
    <s v="R10-1-1-1"/>
    <s v="Non respect de l’obligation de résultat à satisfaire dans des temps contraints : respecter la date de règlement mensuel tout en assurant un contrôle efficient, alors même que le fichier paye est reçu quelques jours avant la date de règlement."/>
    <m/>
    <n v="4"/>
    <n v="4"/>
    <n v="16"/>
    <n v="3"/>
    <m/>
    <n v="5"/>
    <m/>
    <n v="5"/>
    <m/>
    <n v="5"/>
    <n v="15"/>
    <n v="1"/>
    <n v="3"/>
    <m/>
    <m/>
  </r>
  <r>
    <x v="8"/>
    <s v="Prise en charge"/>
    <x v="22"/>
    <s v="Comptable"/>
    <s v="Pôle qualité comptable"/>
    <s v="Nadine CHAPPUIS"/>
    <s v="Xavier EYMARD"/>
    <s v="Xavier EYMARD"/>
    <s v="Pièces justificatives insuffisantes ou erronées"/>
    <s v="R2-2-1-8"/>
    <s v="Les pièces justificatives sont manquantes ou incomplètes."/>
    <m/>
    <n v="4"/>
    <n v="3"/>
    <n v="12"/>
    <n v="3"/>
    <s v="Contrôle de la présence et de la cohérence des pièces justificatives (article 13 RGCP) en fonction du plan de CHD (autocontrôle)._x000a_Contrôle de supervision contemporain lors de la signature de la suspension de la prise en charge ou de la demande de régularisation (indu)._x000a_Contrôle de supervision a posteriori :_x000a_- soit dans le cadre du plan de CHD (Guide méthodologique du contrôle hiérarchisé des dépenses publiques dans les EPN – fiche 25) ;_x000a_- soit lors du diagnostic du processus, de la mise en place et de l’effectivité de ces mesures."/>
    <n v="3"/>
    <s v="Diffusion de la liste des pièces justificatives, des textes réglementaires relatifs à la nature de dépense considérée._x000a_Mise à disposition de la documentation sur la paye et le contrôle hiérarchisé (documentation sur le CHD)._x000a_Établissement et diffusion d’un guide de la paye._x000a_Éventuellement, établissement et diffusion d’une nomenclature des pièces justificatives, d’une liste des contrôles à effectuer lors de la prise en charge."/>
    <n v="5"/>
    <s v="Éventuellement, courrier de signalement de suspension de prise en charge._x000a__x000a_Observations : L’agent comptable doit disposer des textes fondant les rémunérations des agents ainsi_x000a_que des pièces justificatives prévues par les nomenclatures M 9"/>
    <n v="5"/>
    <n v="13"/>
    <n v="1"/>
    <n v="3"/>
    <m/>
    <m/>
  </r>
  <r>
    <x v="8"/>
    <s v="Prise en charge"/>
    <x v="22"/>
    <s v="Comptable"/>
    <s v="Pôle qualité comptable"/>
    <s v="Nadine CHAPPUIS"/>
    <s v="Xavier EYMARD"/>
    <s v="Xavier EYMARD"/>
    <s v="Pièces justificatives insuffisantes ou erronées"/>
    <s v="R2-2-1-8"/>
    <s v="Les modalités de contrôle ne sont pas respectées (présence des pièces justificatives, mentions devant y figurer)."/>
    <m/>
    <n v="4"/>
    <n v="3"/>
    <n v="12"/>
    <n v="3"/>
    <m/>
    <n v="3"/>
    <m/>
    <n v="5"/>
    <m/>
    <n v="5"/>
    <n v="13"/>
    <n v="1"/>
    <n v="3"/>
    <m/>
    <m/>
  </r>
  <r>
    <x v="8"/>
    <s v="Prise en charge"/>
    <x v="22"/>
    <s v="Comptable"/>
    <s v="Pôle qualité comptable"/>
    <s v="Nadine CHAPPUIS"/>
    <s v="Xavier EYMARD"/>
    <s v="Xavier EYMARD"/>
    <s v="Pièces justificatives insuffisantes ou erronées"/>
    <s v="R2-2-1-8"/>
    <s v="Les pièces justificatives ne permettent pas à l’agent comptable de verser les acomptes et/ou de les récupérer."/>
    <m/>
    <n v="4"/>
    <n v="4"/>
    <n v="16"/>
    <n v="3"/>
    <m/>
    <n v="3"/>
    <m/>
    <n v="5"/>
    <m/>
    <n v="5"/>
    <n v="13"/>
    <n v="1"/>
    <n v="3"/>
    <m/>
    <m/>
  </r>
  <r>
    <x v="8"/>
    <s v="Prise en charge"/>
    <x v="22"/>
    <s v="Comptable"/>
    <s v="Pôle qualité comptable"/>
    <s v="Nadine CHAPPUIS"/>
    <s v="Xavier EYMARD"/>
    <s v="Xavier EYMARD"/>
    <s v="Application erronée des règles de calcul"/>
    <s v="R2-2-1-10"/>
    <s v="Le montant de la rémunération et/ou des cotisations sociales est erroné."/>
    <m/>
    <n v="4"/>
    <n v="3"/>
    <n v="12"/>
    <n v="3"/>
    <s v="Contrôle de l’exactitude des calculs de liquidation (article 13 RGCP) en fonction du plan de CHD (autocontrôle). Le cas échéant, s’assurer périodiquement du paramétrage du PGI en service dans l’établissement (autocontrôle)._x000a_Contrôle de supervision contemporain lors de la signature de la suspension de la prise en charge ou de la demande de régularisation (indu)._x000a_Contrôle de supervision à posteriori :_x000a_- soit dans le cadre du plan de CHD (Guide méthodologique du contrôle hiérarchisé des dépenses publiques dans les EPN – fiche 25) ;_x000a_- soit lors du diagnostic du processus, de la mise en place et de l’effectivité de ces mesures."/>
    <n v="3"/>
    <s v="Établissement et diffusion d’un guide de la paye. Éventuellement, établissement et_x000a_diffusion d’un guide complémentaire sur les modalités de calcul des rémunérations et_x000a_accessoires, d’une liste des contrôles à effectuer lors de la prise en charge."/>
    <n v="5"/>
    <s v="Éventuellement, courrier de signalement de suspension de prise en charge."/>
    <n v="5"/>
    <n v="13"/>
    <n v="1"/>
    <n v="3"/>
    <m/>
    <m/>
  </r>
  <r>
    <x v="8"/>
    <s v="Prise en charge"/>
    <x v="22"/>
    <s v="Comptable"/>
    <s v="Pôle qualité comptable"/>
    <s v="Nadine CHAPPUIS"/>
    <s v="Xavier EYMARD"/>
    <s v="Xavier EYMARD"/>
    <s v="Application erronée des règles de calcul"/>
    <s v="R2-2-1-10"/>
    <s v="Opérations complexes ou à fort enjeu, notamment celles portant sur les primes et les cotisations sociales."/>
    <m/>
    <n v="4"/>
    <n v="4"/>
    <n v="16"/>
    <n v="3"/>
    <m/>
    <n v="3"/>
    <m/>
    <n v="5"/>
    <m/>
    <n v="5"/>
    <n v="13"/>
    <n v="1"/>
    <n v="3"/>
    <m/>
    <m/>
  </r>
  <r>
    <x v="8"/>
    <s v="Prise en charge"/>
    <x v="22"/>
    <s v="Comptable"/>
    <s v="Pôle qualité comptable"/>
    <s v="Nadine CHAPPUIS"/>
    <s v="Xavier EYMARD"/>
    <s v="Xavier EYMARD"/>
    <s v="L’établissement public n’a en réalité pas de dette"/>
    <s v="R10-1-1-10"/>
    <s v="Un agent est rémunéré au-delà de l’âge limite de_x000a_maintien en activité."/>
    <m/>
    <n v="4"/>
    <n v="3"/>
    <n v="12"/>
    <n v="3"/>
    <s v="Contrôle de la certification du service fait et de l’absence de prescription (article 13 RGCP) dans le cadre du plan de CHD (autocontrôle)._x000a_Contrôle de supervision contemporain lors de la signature de la suspension de la prise en charge ou de la demande de régularisation (indu)._x000a_Contrôle de supervision a posteriori :_x000a_- soit dans le cadre du plan de CHD (Guide méthodologique du contrôle hiérarchisé des dépenses publiques dans les EPN – fiche 25) ;_x000a_- soit lors du diagnostic du processus, de la mise en place et de l’effectivité de ces mesures."/>
    <n v="3"/>
    <s v="Mise à disposition de la réglementation sur la paye"/>
    <n v="5"/>
    <s v="Éventuellement, courrier de signalement de suspension de prise en charge"/>
    <n v="5"/>
    <n v="13"/>
    <n v="1"/>
    <n v="3"/>
    <m/>
    <m/>
  </r>
  <r>
    <x v="8"/>
    <s v="Prise en charge"/>
    <x v="22"/>
    <s v="Comptable"/>
    <s v="Pôle qualité comptable"/>
    <s v="Nadine CHAPPUIS"/>
    <s v="Xavier EYMARD"/>
    <s v="Xavier EYMARD"/>
    <s v="L’établissement public n’a en réalité pas de dette"/>
    <s v="R10-1-1-10"/>
    <s v="La créance n’existe pas (service non fait) ou est prescrite."/>
    <m/>
    <n v="4"/>
    <n v="4"/>
    <n v="16"/>
    <n v="3"/>
    <m/>
    <n v="3"/>
    <m/>
    <n v="5"/>
    <m/>
    <n v="5"/>
    <n v="13"/>
    <n v="1"/>
    <n v="3"/>
    <m/>
    <m/>
  </r>
  <r>
    <x v="8"/>
    <s v="Prise en charge"/>
    <x v="22"/>
    <s v="Comptable"/>
    <s v="Pôle qualité comptable"/>
    <s v="Nadine CHAPPUIS"/>
    <s v="Xavier EYMARD"/>
    <s v="Xavier EYMARD"/>
    <s v="L’établissement public n’a en réalité pas de dette"/>
    <s v="R10-1-1-10"/>
    <s v="La dépense n’est pas prévue par la réglementation"/>
    <m/>
    <n v="4"/>
    <n v="4"/>
    <n v="16"/>
    <n v="3"/>
    <m/>
    <n v="3"/>
    <m/>
    <n v="5"/>
    <m/>
    <n v="5"/>
    <n v="13"/>
    <n v="1"/>
    <n v="3"/>
    <m/>
    <m/>
  </r>
  <r>
    <x v="8"/>
    <s v="Prise en charge"/>
    <x v="22"/>
    <s v="Comptable"/>
    <s v="Pôle qualité comptable"/>
    <s v="Nadine CHAPPUIS"/>
    <s v="Xavier EYMARD"/>
    <s v="Xavier EYMARD"/>
    <s v="Etablissement de mouvements frauduleux"/>
    <s v="R10-1-1-13"/>
    <s v="Personnes fictives rémunérées. Création par les opérationnels des services gestionnaires de dossiers d’agents fictifs, au moyen de faux documents administratifs afin de bénéficier de plusieurs rémunérations."/>
    <m/>
    <n v="4"/>
    <n v="3"/>
    <n v="12"/>
    <n v="3"/>
    <s v="Contrôle périodique (au moins annuel) par circularisation entre les fichiers de paye de l’agent comptable et les dossiers de rémunérations des agents._x000a_Un contrôle peut être organisé à partir des fichiers informatiques de paye (numéro INSEE), ou sur le fichier des règlements (détection de versements faits sur un même compte bancaire), selon un plan de contrôle avec vérification périodique (au moins annuelle) et par rotation (autocontrôle)._x000a_Contrôle de supervision contemporain lors de la signature de la demande de confirmation auprès de l’ordonnateur._x000a_Contrôle de supervision a posteriori lors du diagnostic du processus, de la mise en place et de l’effectivité de ces mesures."/>
    <n v="3"/>
    <s v="Documentation des modalités d’un dispositif de circularisation avec l’ordonnateur.  "/>
    <n v="5"/>
    <s v="Echanges de courrier entre comptable et ordonnateur."/>
    <n v="5"/>
    <n v="13"/>
    <n v="1"/>
    <n v="3"/>
    <m/>
    <m/>
  </r>
  <r>
    <x v="8"/>
    <s v="Prise en charge"/>
    <x v="22"/>
    <s v="Comptable"/>
    <s v="Pôle qualité comptable"/>
    <s v="Nadine CHAPPUIS"/>
    <s v="Xavier EYMARD"/>
    <s v="Xavier EYMARD"/>
    <s v="Le donneur d’ordre n’est pas juridiquement compétent"/>
    <s v="R2-2-1-22"/>
    <s v="L’agent comptable prend en charge un mandat émis par un ordonnateur non habilité.  "/>
    <m/>
    <n v="4"/>
    <n v="3"/>
    <n v="12"/>
    <n v="3"/>
    <s v="Contrôle de la qualité du donneur d’ordre et de la correcte assignation de la dépense (article 12 du RGCP) dans le cadre du  plan de CHD (autocontrôle)._x000a_Contrôle de supervision contemporain lors de la signature de la suspension de la prise en charge ou de la demande de régularisation (indu)._x000a_Contrôle de supervision a posteriori :_x000a_- soit dans le cadre du plan de CHD (Guide méthodologique du contrôle hiérarchisé des dépenses publiques dans les EPN – fiche 25) ;_x000a_- soit lors du diagnostic du processus, de la mise en place et de l’effectivité de ces mesures."/>
    <n v="3"/>
    <s v="n"/>
    <n v="5"/>
    <s v="dossiers d’accréditation – conservation des actes de nomination et des délégations de signature. Ceux-ci doivent être mis à jour, accessibles à tous, connus des agents. Éventuellement, courrier de signalement de suspension de prise en charge."/>
    <n v="5"/>
    <n v="13"/>
    <n v="1"/>
    <n v="3"/>
    <m/>
    <m/>
  </r>
  <r>
    <x v="8"/>
    <s v="Prise en charge"/>
    <x v="22"/>
    <s v="Comptable"/>
    <s v="Pôle qualité comptable"/>
    <s v="Nadine CHAPPUIS"/>
    <s v="Xavier EYMARD"/>
    <s v="Xavier EYMARD"/>
    <s v="Le donneur d’ordre n’est pas juridiquement compétent"/>
    <s v="R2-2-1-22"/>
    <s v="Le signataire du mandat n’a pas la qualité d’ordonnateur ou n’a pas de délégation de signature à son nom."/>
    <m/>
    <n v="4"/>
    <n v="3"/>
    <n v="12"/>
    <n v="3"/>
    <m/>
    <n v="3"/>
    <m/>
    <n v="5"/>
    <m/>
    <n v="5"/>
    <n v="13"/>
    <n v="1"/>
    <n v="3"/>
    <m/>
    <m/>
  </r>
  <r>
    <x v="8"/>
    <s v="Prise en charge"/>
    <x v="22"/>
    <s v="Comptable"/>
    <s v="Pôle qualité comptable"/>
    <s v="Nadine CHAPPUIS"/>
    <s v="Xavier EYMARD"/>
    <s v="Xavier EYMARD"/>
    <s v="Le donneur d’ordre n’est pas juridiquement compétent"/>
    <s v="R2-2-1-22"/>
    <s v="Les modalités de contrôle ne sont pas respectées (contrôle de la qualité du donneur d’ordre)."/>
    <m/>
    <n v="4"/>
    <n v="3"/>
    <n v="12"/>
    <n v="3"/>
    <m/>
    <n v="3"/>
    <m/>
    <n v="5"/>
    <m/>
    <n v="5"/>
    <n v="13"/>
    <n v="1"/>
    <n v="3"/>
    <m/>
    <m/>
  </r>
  <r>
    <x v="8"/>
    <s v="Prise en charge"/>
    <x v="22"/>
    <s v="Comptable"/>
    <s v="Pôle qualité comptable"/>
    <s v="Nadine CHAPPUIS"/>
    <s v="Xavier EYMARD"/>
    <s v="Xavier EYMARD"/>
    <s v="Absence de visa de l’autorité chargée du contrôle financier"/>
    <s v="R2-2-1-1"/>
    <s v="L’acte n’est pas visé par l’autorité chargée du contrôle financier alors qu’il devait lui être soumis."/>
    <m/>
    <n v="4"/>
    <n v="3"/>
    <n v="12"/>
    <n v="3"/>
    <s v="Contrôle de l’intervention du visa et du respect des seuils de contrôle par l’autorité chargée du contrôle financier dans le cadre du plan CHD (autocontrôle)._x000a_Contrôle de supervision contemporain lors de la signature de la suspension de la prise en charge ou de la demande de régularisation (indu)._x000a_Contrôle de supervision a posteriori :_x000a_- soit dans le cadre du plan de CHD (Guide méthodologique du contrôle hiérarchisé des dépenses publiques dans les EPN – fiche 25) ;_x000a_- soit lors du diagnostic du processus, de la mise en place et de l’effectivité de ces mesures."/>
    <n v="3"/>
    <s v="Dispositions relatives à l’exercice du contrôle financier sur l’établissement. Sensibilisation au circuit de circulation des documents."/>
    <n v="5"/>
    <s v="Éventuellement, courrier de signalement de suspension de prise en charge."/>
    <n v="5"/>
    <n v="13"/>
    <n v="1"/>
    <n v="3"/>
    <m/>
    <m/>
  </r>
  <r>
    <x v="8"/>
    <s v="Prise en charge"/>
    <x v="22"/>
    <s v="Comptable"/>
    <s v="Pôle qualité comptable"/>
    <s v="Nadine CHAPPUIS"/>
    <s v="Xavier EYMARD"/>
    <s v="Xavier EYMARD"/>
    <s v="Carence dans l’approche par les risques et les enjeux du contrôle de la dépense"/>
    <s v="R2-2-1-2"/>
    <s v="Pas de politique de visa organisée : les normes du contrôle hiérarchisé de la dépense ne sont pas appliquées.  "/>
    <m/>
    <n v="4"/>
    <n v="4"/>
    <n v="16"/>
    <n v="3"/>
    <s v="élaboration d’un plan annuel de contrôle hiérarchisé de la dépense (CHD).  _x000a_Éventuellement, contrôle de  supervision a posteriori sur échantillon, pour des payes plus complexes ou atypiques (rectifications, acomptes…), à programmer dans le plan de contrôle interne.  _x000a_Contrôle de supervision a posteriori : _x000a_- soit dans le cadre du plan de CHD (Guide méthodologique du contrôle hiérarchisé des dépenses publiques dans les EPN – fiche 25), notamment sur le suivi du plan de contrôle : contrôle exhaustif de certains éléments sensibles de la paye (nouveaux entrants, sortants, changements de paramètres généraux), contrôle par «jeu d’essai», dans le cadre d’un calendrier, moment du contrôle ;  _x000a_- soit lors du diagnostic du processus, de la mise en place et de l’effectivité de ces mesures.  _x000a_Validation de l’établissement et des modifications du plan de contrôle par la DGFiP."/>
    <n v="4"/>
    <s v="Mise à disposition de la documentation sur la paye et le contrôle hiérarchisé (documentation sur le CHD). _x000a_Plan de contrôle de la paye. _x000a_Sensibilisation et formation des agents au visa de la paye."/>
    <n v="5"/>
    <s v="Observations : Un contrôle à posteriori est privilégié : les délais contraints imposés à l’agent comptable ne lui permettent généralement que de gérer les oppositions ; les pièces justificatives lui sont souvent transmises après paiement ; en cas d’indu, les fonds irrégulièrement versés peuvent être récupérés relativement facilement ; le temps ainsi dégagé peut être restitué à l’ordonnateur pour lui permettre de fiabiliser son fichier paie.  _x000a__x000a_Une  programmation des contrôles doit être formellement établie. Ce  calendrier doit être  ensuite respecté. Les thèmes de contrôle choisis dépendent des pratiques des gestionnaires et seront ceux jugés les plus sensibles par l’agent comptable : des distinctions seront opérées entre les titulaires et les contractuels, selon la nature et le montant des primes, si les variations sont dues à l’attribution d’une nouvelle prime ou à une modification de la valeur du point d’indice. Le nombre d’opérations à contrôler doit être indiqué par l’agent comptable dans le plan de contrôle. En outre les contrôles ne doivent pas être effectués systématiquement sur les mêmes agents (rotation)."/>
    <n v="5"/>
    <n v="14"/>
    <n v="1"/>
    <n v="3"/>
    <m/>
    <m/>
  </r>
  <r>
    <x v="8"/>
    <s v="Prise en charge"/>
    <x v="22"/>
    <s v="Comptable"/>
    <s v="Pôle qualité comptable"/>
    <s v="Nadine CHAPPUIS"/>
    <s v="Xavier EYMARD"/>
    <s v="Xavier EYMARD"/>
    <s v="Carence dans l’approche par les risques et les enjeux du contrôle de la dépense"/>
    <s v="R2-2-1-2"/>
    <s v="Aucun plan de contrôle hiérarchisé n’a été établi ni validé."/>
    <m/>
    <n v="4"/>
    <n v="4"/>
    <n v="16"/>
    <n v="3"/>
    <m/>
    <n v="4"/>
    <m/>
    <n v="5"/>
    <m/>
    <n v="5"/>
    <n v="14"/>
    <n v="1"/>
    <n v="3"/>
    <m/>
    <m/>
  </r>
  <r>
    <x v="8"/>
    <s v="Prise en charge"/>
    <x v="22"/>
    <s v="Comptable"/>
    <s v="Pôle qualité comptable"/>
    <s v="Nadine CHAPPUIS"/>
    <s v="Xavier EYMARD"/>
    <s v="Xavier EYMARD"/>
    <s v="Carence dans l’approche par les risques et les enjeux du contrôle de la dépense"/>
    <s v="R2-2-1-2"/>
    <s v="Carence dans la prise en compte des enjeux et des risques. Formule de contrôle inadaptée aux dépenses de personnel. Pas de prise en compte dans l’analyse des risques d’éléments de cohérence tels que :  _x000a_- l’âge limite (minimal comme maximal) ;_x000a_- la situation familiale ;_x000a_- le nombre d’heures et de jours rémunérés (minimal comme maximal) ;_x000a_- les montants supérieurs de primes et indemnités ;_x000a_- nouveaux entrants, sortants, changements de paramètres généraux."/>
    <m/>
    <n v="4"/>
    <n v="4"/>
    <n v="16"/>
    <n v="3"/>
    <m/>
    <n v="4"/>
    <m/>
    <n v="5"/>
    <m/>
    <n v="5"/>
    <n v="14"/>
    <n v="1"/>
    <n v="3"/>
    <m/>
    <m/>
  </r>
  <r>
    <x v="8"/>
    <s v="Prise en charge"/>
    <x v="22"/>
    <s v="Comptable"/>
    <s v="Pôle qualité comptable"/>
    <s v="Nadine CHAPPUIS"/>
    <s v="Xavier EYMARD"/>
    <s v="Xavier EYMARD"/>
    <s v="Carence dans l’approche par les risques et les enjeux du contrôle de la dépense"/>
    <s v="R2-2-1-2"/>
    <s v="Non respect du calendrier de contrôle arrêté. Les modalités de contrôle fixées dans le plan de contrôle ne sont pas respectées ou sont inefficaces."/>
    <m/>
    <n v="4"/>
    <n v="4"/>
    <n v="16"/>
    <n v="3"/>
    <m/>
    <n v="4"/>
    <m/>
    <n v="5"/>
    <m/>
    <n v="5"/>
    <n v="14"/>
    <n v="1"/>
    <n v="3"/>
    <m/>
    <m/>
  </r>
  <r>
    <x v="8"/>
    <s v="Prise en charge"/>
    <x v="22"/>
    <s v="Comptable"/>
    <s v="Pôle qualité comptable"/>
    <s v="Nadine CHAPPUIS"/>
    <s v="Xavier EYMARD"/>
    <s v="Xavier EYMARD"/>
    <s v="Carence dans l’approche par les risques et les enjeux du contrôle de la dépense"/>
    <s v="R2-2-1-2"/>
    <s v="Non respect des contrôles devant être effectués au titre des articles 12 et 13 du décret du 29 décembre 1962."/>
    <m/>
    <n v="4"/>
    <n v="4"/>
    <n v="16"/>
    <n v="3"/>
    <m/>
    <n v="4"/>
    <m/>
    <n v="5"/>
    <m/>
    <n v="5"/>
    <n v="14"/>
    <n v="1"/>
    <n v="3"/>
    <m/>
    <m/>
  </r>
  <r>
    <x v="8"/>
    <s v="Prise en charge"/>
    <x v="22"/>
    <s v="Comptable"/>
    <s v="Pôle qualité comptable"/>
    <s v="Nadine CHAPPUIS"/>
    <s v="Xavier EYMARD"/>
    <s v="Xavier EYMARD"/>
    <s v="Absence de suivi de la pertinence du plan de contrôle"/>
    <s v="R2-2-1-14"/>
    <s v="Méthodologie et modalités du CHD mal connues des acteurs.   "/>
    <m/>
    <n v="4"/>
    <n v="4"/>
    <n v="16"/>
    <n v="3"/>
    <s v="Exploitation des suspensions de paiement et des taux d’anomalies. Exploitation des requêtes préconisées par le cahier des charges informatiques du CHD (analyse des taux d’anomalie) dans le cadre des restitutions à l’ordonnateur._x000a_Contrôle de supervision a posteriori (Guide méthodologique du contrôle hiérarchisé des dépenses publiques dans les EPN – fiche 25), notamment sur la pertinence des plans de contrôle par rapport au référentiel national. Si nécessaire, le plan de contrôle doit être actualisé annuellement, en fonction des risques - le cas échéant, retour à un contrôle exhaustif dès lors que les risques sont trop élevés.  _x000a_Validation de l’établissement et des modifications du plan de contrôle par la DGFiP"/>
    <n v="2"/>
    <s v="Diffusion de la documentation sur le contrôle hiérarchisé (documentation sur le CHD). _x000a_Le cas échéant, sensibilisation / formation des acteurs aux enjeux et modalités du CHD et du CAP.  _x000a_"/>
    <n v="5"/>
    <s v="Traçabilité des contrôles et de leurs résultats."/>
    <n v="4"/>
    <n v="11"/>
    <n v="1"/>
    <n v="3"/>
    <m/>
    <m/>
  </r>
  <r>
    <x v="8"/>
    <s v="Prise en charge"/>
    <x v="22"/>
    <s v="Comptable"/>
    <s v="Pôle qualité comptable"/>
    <s v="Nadine CHAPPUIS"/>
    <s v="Xavier EYMARD"/>
    <s v="Xavier EYMARD"/>
    <s v="Absence de suivi de la pertinence du plan de contrôle"/>
    <s v="R2-2-1-14"/>
    <s v="Le plan de contrôle ne fait l’objet d’aucun suivi. "/>
    <m/>
    <n v="4"/>
    <n v="4"/>
    <n v="16"/>
    <n v="3"/>
    <m/>
    <n v="2"/>
    <m/>
    <n v="5"/>
    <m/>
    <n v="4"/>
    <n v="11"/>
    <n v="1"/>
    <n v="3"/>
    <m/>
    <m/>
  </r>
  <r>
    <x v="8"/>
    <s v="Prise en charge"/>
    <x v="22"/>
    <s v="Comptable"/>
    <s v="Pôle qualité comptable"/>
    <s v="Nadine CHAPPUIS"/>
    <s v="Xavier EYMARD"/>
    <s v="Xavier EYMARD"/>
    <s v="Absence de suivi de la pertinence du plan de contrôle"/>
    <s v="R2-2-1-14"/>
    <s v="Carence dans l’actualisation et l’analyse de la pertinence du plan de contrôle : le plan de contrôle n’est pas adapté à l’évolution des risques."/>
    <m/>
    <n v="4"/>
    <n v="4"/>
    <n v="16"/>
    <n v="3"/>
    <m/>
    <n v="2"/>
    <m/>
    <n v="5"/>
    <m/>
    <n v="4"/>
    <n v="11"/>
    <n v="1"/>
    <n v="3"/>
    <m/>
    <m/>
  </r>
  <r>
    <x v="8"/>
    <s v="Prise en charge"/>
    <x v="22"/>
    <s v="Comptable"/>
    <s v="Pôle qualité comptable"/>
    <s v="Nadine CHAPPUIS"/>
    <s v="Xavier EYMARD"/>
    <s v="Xavier EYMARD"/>
    <s v="Absence ou mauvaise traçabilité du résultat des contrôles"/>
    <s v="R2-2-1-6"/>
    <s v="Les contrôles ne sont pas tracés.   "/>
    <m/>
    <n v="4"/>
    <n v="4"/>
    <n v="16"/>
    <n v="3"/>
    <s v="Contrôle du correct renseignement des rubriques des codes erreurs (autocontrôle)._x000a_Contrôle de supervision à posteriori :_x000a_- soit dans le cadre du plan de CHD (Guide méthodologique du contrôle hiérarchisé des dépenses publiques dans les EPN – fiche 25), notamment sur la traçabilité des contrôles, et la correcte codification des erreurs dans les applications informatiques ;_x000a_- soit lors du diagnostic du processus, de la mise en place et de l’effectivité de ces mesures."/>
    <n v="3"/>
    <s v="Diffusion de la documentation sur le contrôle hiérarchisé (documentation sur le CHD), de l’index des codes erreurs. _x000a_Sensibilisation à la méthodologie du CHD, à l’utilisation de l’index des codes erreurs prévu dans le cahier des charges informatiques du CHD."/>
    <n v="5"/>
    <s v="Traçabilité des contrôles et de leurs résultats. _x000a__x000a_Observations : Les incidents informatiques affectant les restitutions liées au CHD doivent être tracées à l’appui du plan de contrôle."/>
    <n v="4"/>
    <n v="12"/>
    <n v="1"/>
    <n v="3"/>
    <m/>
    <m/>
  </r>
  <r>
    <x v="8"/>
    <s v="Prise en charge"/>
    <x v="22"/>
    <s v="Comptable"/>
    <s v="Pôle qualité comptable"/>
    <s v="Nadine CHAPPUIS"/>
    <s v="Xavier EYMARD"/>
    <s v="Xavier EYMARD"/>
    <s v="Absence ou mauvaise traçabilité du résultat des contrôles"/>
    <s v="R2-2-1-6"/>
    <s v="Utilisation inappropriée d’un code erreur."/>
    <m/>
    <n v="4"/>
    <n v="4"/>
    <n v="16"/>
    <n v="3"/>
    <m/>
    <n v="3"/>
    <m/>
    <n v="5"/>
    <m/>
    <n v="4"/>
    <n v="12"/>
    <n v="1"/>
    <n v="3"/>
    <m/>
    <m/>
  </r>
  <r>
    <x v="8"/>
    <s v="Prise en charge"/>
    <x v="22"/>
    <s v="Comptable"/>
    <s v="Pôle qualité comptable"/>
    <s v="Nadine CHAPPUIS"/>
    <s v="Xavier EYMARD"/>
    <s v="Xavier EYMARD"/>
    <s v="Absence ou mauvaise traçabilité du résultat des contrôles"/>
    <s v="R2-2-1-6"/>
    <s v="Carence de l’effectivité des contrôles."/>
    <m/>
    <n v="4"/>
    <n v="4"/>
    <n v="16"/>
    <n v="3"/>
    <m/>
    <n v="3"/>
    <m/>
    <n v="5"/>
    <m/>
    <n v="4"/>
    <n v="12"/>
    <n v="1"/>
    <n v="3"/>
    <m/>
    <m/>
  </r>
  <r>
    <x v="8"/>
    <s v="Prise en charge"/>
    <x v="22"/>
    <s v="Comptable"/>
    <s v="Pôle qualité comptable"/>
    <s v="Nadine CHAPPUIS"/>
    <s v="Xavier EYMARD"/>
    <s v="Xavier EYMARD"/>
    <s v="Absence de séparation des tâches et de contrôle efficient"/>
    <s v="R2-2-4-3"/>
    <s v="Lorsque l’agent comptable est chef des services financiers, il dispose de transactions relevant par principe de l’ordonnateur."/>
    <m/>
    <n v="4"/>
    <n v="2"/>
    <n v="8"/>
    <n v="3"/>
    <s v="Les transactions (profils) informatiques doivent être réservées à des opérationnels strictement désignés, en respectant la séparation des tâches._x000a_Contrôle de supervision a posteriori :_x000a_- soit dans le cadre du plan de CHD (Guide méthodologique du contrôle hiérarchisé des dépenses publiques dans les EPN – fiche 25) ;_x000a_- soit lors mise en pl mesures._x0009_du diagnostic du processus, ace et de l’effectivité de ces"/>
    <n v="5"/>
    <s v="Organigramme fonctionnel ou document annexé recensant les habilitations."/>
    <n v="5"/>
    <s v="Observations : cf. Référentiel de contrôle interne organisationnel § Attribution des tâches."/>
    <n v="5"/>
    <n v="15"/>
    <n v="1"/>
    <n v="3"/>
    <m/>
    <m/>
  </r>
  <r>
    <x v="8"/>
    <s v="Prise en charge"/>
    <x v="22"/>
    <s v="Comptable"/>
    <s v="Pôle qualité comptable"/>
    <s v="Nadine CHAPPUIS"/>
    <s v="Xavier EYMARD"/>
    <s v="Xavier EYMARD"/>
    <s v="Absence de séparation des tâches et de contrôle efficient"/>
    <s v="R2-2-4-3"/>
    <s v="Avec certains PGI, l’utilisation, par le même opérationnel, de transactions « ordonnateurs » ne permet pas d’assurer aussi strictement le contrôle mutuel."/>
    <m/>
    <n v="4"/>
    <n v="2"/>
    <n v="8"/>
    <n v="3"/>
    <m/>
    <n v="5"/>
    <m/>
    <n v="5"/>
    <m/>
    <n v="5"/>
    <n v="15"/>
    <n v="1"/>
    <n v="3"/>
    <m/>
    <m/>
  </r>
  <r>
    <x v="8"/>
    <s v="Prise en charge"/>
    <x v="22"/>
    <s v="Comptable"/>
    <s v="Pôle qualité comptable"/>
    <s v="Nadine CHAPPUIS"/>
    <s v="Xavier EYMARD"/>
    <s v="Xavier EYMARD"/>
    <s v="Absence de suivi des paiements par avances et acomptes"/>
    <s v="R10-1-1-31"/>
    <s v="La récupération des avances et acomptes n’est pas effectuée ou n’est pas effectuée dans les délais"/>
    <m/>
    <n v="4"/>
    <n v="4"/>
    <n v="16"/>
    <n v="3"/>
    <s v="Contrôle de l’exactitude des calculs de liquidation au vu du dispositif de suivi des avances et acomptes (article 13 du RGCP) (autocontrôle)._x000a_Contrôle de supervision a posteriori :_x000a_- soit dans le cadre du plan de CHD (Guide méthodologique du contrôle hiérarchisé des dépenses publiques dans les EPN – fiche 25) ;_x000a_- soit lors du diagnostic du processus, de la mise en place et de l’effectivité de ces mesures."/>
    <n v="4"/>
    <s v="Établissement et diffusion d’un guide de la paye. Éventuellement, établissement et diffusion d’un guide complémentaire sur les modalités de traitement des avances et acomptes."/>
    <n v="5"/>
    <s v="Traçabilité des paiements par avances et acomptes : mise en place d’un dispositif de suivi des paiements par avances et acomptes (exemple : tableau de bord ; outil de type tableur…)._x000a__x000a_Observations : Le versement d’avances et acomptes, imputé au compte 425 « Personnel – Avances et acomptes », ne fait pas l’objet d’un mandat de paiement mais d’un ordre de paiement établi soit à l’initiative de l’ordonnateur, soit à l’initiative de l’agent comptable, sur autorisation écrite de l’ordonnateur."/>
    <n v="5"/>
    <n v="14"/>
    <n v="1"/>
    <n v="3"/>
    <m/>
    <m/>
  </r>
  <r>
    <x v="8"/>
    <s v="Prise en charge"/>
    <x v="22"/>
    <s v="Comptable"/>
    <s v="Pôle qualité comptable"/>
    <s v="Nadine CHAPPUIS"/>
    <s v="Xavier EYMARD"/>
    <s v="Xavier EYMARD"/>
    <s v="Discordances entre la comptabilité de l’agent comptable et les ordres de payer émis par l’ordonnateur"/>
    <s v="R2-2-3-5"/>
    <s v="Carence dans l’ajustement entre la comptabilité générale, la comptabilité des engagements et les ordres de payer émis par l’ordonnateur"/>
    <m/>
    <n v="4"/>
    <n v="4"/>
    <n v="16"/>
    <n v="3"/>
    <s v="Respect des préconisations du cahier des charges informatiques : l’outil informatique ne doit pas permettre les liquidations sans engagement._x000a_Contrôle de rapprochement périodique (mensuel en principe) entre la comptabilité et les ordres de payer (généralement récapitulés par totalisation sur bordereaux) (autocontrôle)._x000a_Contrôle de supervision par visa du courrier adressé, le cas échéant, à l’ordonnateur en cas de discordance pour contrôle de sa part (états de discordance adressés à l’ordonnateur pour contrôle avec sa propre comptabilité.)._x000a_Contrôle de supervision a posteriori, lors du diagnostic du processus, de la mise en place et de l’effectivité de ces mesures."/>
    <n v="3"/>
    <s v="Elaboration et diffusion de fiches de contrôle périodique d’ajustement entre la comptabilité et les ordres de payer (prenant en compte les aspects informatiques)."/>
    <n v="5"/>
    <s v="Archivage des courriers de signalement à l’ordonnateur."/>
    <n v="5"/>
    <n v="13"/>
    <n v="1"/>
    <n v="3"/>
    <m/>
    <s v="suivi par PMS (pilotage masse salariale) et DAF (suivi AC compliqué car pas accès aux données ??), déversement de paye par PMS (alerte AC en cas de retard)_x000a_M9 diffusée et appliquée (suivi RH, PMS et DRFiP)._x000a_La DGS et la DRH sont alerté des retards de déversement de quasi 1 an en 2021 de paye. La DRHAS s'est engagé a déverser au fil de l'eau, ce qui semble être nettement meilleur en 2022 (voir indicator pour l'indicateur de taux de déversement). A suivre"/>
  </r>
  <r>
    <x v="8"/>
    <s v="Prise en charge"/>
    <x v="22"/>
    <s v="Comptable"/>
    <s v="Pôle qualité comptable"/>
    <s v="Nadine CHAPPUIS"/>
    <s v="Xavier EYMARD"/>
    <s v="Xavier EYMARD"/>
    <s v="Documents comptables et pièces justificatives classés ou archivés de manière impropre"/>
    <s v="R7-1-2-5"/>
    <s v="Absence d’archivage des documents comptables et des pièces justificatives de la rémunération."/>
    <m/>
    <n v="4"/>
    <n v="2"/>
    <n v="8"/>
    <n v="3"/>
    <s v="Contrôle de supervision, lors du diagnostic du processus, de la mise en place et de l’effectivité de ces mesures._x000a__x000a_Observations : cf référentiel de contrôle interne organisationnel."/>
    <n v="3"/>
    <s v="Documentation et diffusion des règles définies en matière de conservation des documents comptables et des pièces justificatives. _x000a_Les règles de conservation des documents et pièces doivent être déterminées, en distinguant :_x000a_- ce qui doit être transmis au juge des comptes ;  _x000a_- ce qui doit être archivé, de ce qui doit demeurer à disposition des services (en particulier des dossiers par agent) ;  _x000a_- parmi ce qui doit être archivé, les archives vivantes (non nécessaires au fonctionnement habituel du service mais qui doivent rester à proximité pour être probablement utilisées), des archives mortes."/>
    <n v="5"/>
    <s v="Les documents comptables et les pièces justificatives doivent être archivés par agent et dans une série chronologique continue, et accessibles sans délai. _x000a_Les fichiers informatiques éventuellement utilisés doivent être sauvegardés. L’archivage concerne également les courriers adressés à l’ordonnateur.  _x000a_Les plans de contrôle de la dépense (plans de contrôle CHD et CAP avec leurs modifications en cours d’année) doivent être archivés à l’agence comptable ; les incidents informatiques affectant les restitutions liées au CHD doivent être tracées à l’appui du plan de contrôle. "/>
    <n v="5"/>
    <n v="13"/>
    <n v="1"/>
    <n v="3"/>
    <m/>
    <m/>
  </r>
  <r>
    <x v="8"/>
    <s v="Prise en charge"/>
    <x v="22"/>
    <s v="Comptable"/>
    <s v="Pôle qualité comptable"/>
    <s v="Nadine CHAPPUIS"/>
    <s v="Xavier EYMARD"/>
    <s v="Xavier EYMARD"/>
    <s v="Documents comptables et pièces justificatives classés ou archivés de manière impropre"/>
    <s v="R7-1-2-5"/>
    <s v="Pièces manquantes, ne permettant pas de justifier les opérations."/>
    <m/>
    <n v="4"/>
    <n v="4"/>
    <n v="16"/>
    <n v="3"/>
    <m/>
    <n v="3"/>
    <m/>
    <n v="5"/>
    <m/>
    <n v="5"/>
    <n v="13"/>
    <n v="1"/>
    <n v="3"/>
    <m/>
    <m/>
  </r>
  <r>
    <x v="8"/>
    <s v="Prise en charge"/>
    <x v="22"/>
    <s v="Comptable"/>
    <s v="Pôle qualité comptable"/>
    <s v="Nadine CHAPPUIS"/>
    <s v="Xavier EYMARD"/>
    <s v="Xavier EYMARD"/>
    <s v="Documents comptables et pièces justificatives classés ou archivés de manière impropre"/>
    <s v="R7-1-2-5"/>
    <s v="Carence dans la piste d’audit."/>
    <m/>
    <n v="4"/>
    <n v="4"/>
    <n v="16"/>
    <n v="3"/>
    <m/>
    <n v="3"/>
    <m/>
    <n v="5"/>
    <m/>
    <n v="5"/>
    <n v="13"/>
    <n v="1"/>
    <n v="3"/>
    <m/>
    <m/>
  </r>
  <r>
    <x v="8"/>
    <s v="Prise en charge"/>
    <x v="42"/>
    <s v="Comptable"/>
    <s v="Pôle qualité comptable"/>
    <s v="Nadine CHAPPUIS"/>
    <s v="Xavier EYMARD"/>
    <s v="Xavier EYMARD"/>
    <s v="Non réception ou non traitement des oppositions ou mainlevées"/>
    <s v="R10-1-2-1"/>
    <s v="Les oppositions ou mainlevées ne sont pas transmises directement à l’agent comptable.  "/>
    <m/>
    <n v="3"/>
    <n v="3"/>
    <n v="9"/>
    <n v="3"/>
    <s v="Seul l’agent comptable réceptionne les actes d’opposition des juridictions (saisies rémunérations…), des comptables publics (avis à tiers détenteurs…). _x000a_Les oppositions sont transmises directement par le cessionnaire à l’agent comptable. L’ordonnateur ne doit pas en être destinataire.  _x000a_Les oppositions, cessions et mainlevées doivent être traitées le jour de leur arrivée (autocontrôle).  _x000a_Contrôle de supervision, lors du diagnostic du processus, de la mise en place et de l’effectivité de ces mesures."/>
    <n v="5"/>
    <s v="Diffusion du décret n°93-977 du 31 juillet 1993 relatif aux saisies et cessions notifiées aux comptables publics et des autres textes sur les oppositions (procédures civiles d’exécution, cessions des rémunérations…). Établissement et diffusion d’un guide de traitement des oppositions. "/>
    <n v="5"/>
    <s v="Tampon avec date d’arrivée pour chaque opposition reçue.  "/>
    <n v="5"/>
    <n v="15"/>
    <n v="1"/>
    <n v="3"/>
    <m/>
    <s v="_x000a_"/>
  </r>
  <r>
    <x v="8"/>
    <s v="Prise en charge"/>
    <x v="42"/>
    <s v="Comptable"/>
    <s v="Pôle qualité comptable"/>
    <s v="Nadine CHAPPUIS"/>
    <s v="Xavier EYMARD"/>
    <s v="Xavier EYMARD"/>
    <s v="Non réception ou non traitement des oppositions ou mainlevées"/>
    <s v="R10-1-2-1"/>
    <s v="Les oppositions ou mainlevées ne sont pas traitées dès réception.  "/>
    <m/>
    <n v="3"/>
    <n v="3"/>
    <n v="9"/>
    <n v="3"/>
    <m/>
    <n v="5"/>
    <m/>
    <n v="5"/>
    <m/>
    <n v="5"/>
    <n v="15"/>
    <n v="1"/>
    <n v="3"/>
    <m/>
    <m/>
  </r>
  <r>
    <x v="8"/>
    <s v="Prise en charge"/>
    <x v="42"/>
    <s v="Comptable"/>
    <s v="Pôle qualité comptable"/>
    <s v="Nadine CHAPPUIS"/>
    <s v="Xavier EYMARD"/>
    <s v="Xavier EYMARD"/>
    <s v="Non réception ou non traitement des oppositions ou mainlevées"/>
    <s v="R10-1-2-1"/>
    <s v="La prise en compte tardive d’une opposition peut entraîner le non-désintéressement du créancier saisissant."/>
    <m/>
    <n v="3"/>
    <n v="3"/>
    <n v="9"/>
    <n v="3"/>
    <m/>
    <n v="5"/>
    <m/>
    <n v="5"/>
    <m/>
    <n v="5"/>
    <n v="15"/>
    <n v="1"/>
    <n v="3"/>
    <m/>
    <m/>
  </r>
  <r>
    <x v="8"/>
    <s v="Prise en charge"/>
    <x v="42"/>
    <s v="Comptable"/>
    <s v="Pôle qualité comptable"/>
    <s v="Nadine CHAPPUIS"/>
    <s v="Xavier EYMARD"/>
    <s v="Xavier EYMARD"/>
    <s v="Opposition irrégulière"/>
    <s v="R10-1-2-4"/>
    <s v="Absence de prise en compte des particularités réglementaires de l’opposition, en raison de la variété des régimes juridiques (saisie des rémunérations, cessions de rémunérations, avis et opposition à tiers détenteur…). "/>
    <m/>
    <n v="3"/>
    <n v="3"/>
    <n v="9"/>
    <n v="3"/>
    <s v="Contrôle de toutes les oppositions notifiées à l’entité :  _x000a_- contrôle de la régularité de l’opposition : bonne assignation, mentions obligatoires, caractère exécutoire, date et délai de validité,  _x000a_- contrôle des mainlevées, des renouvellements et validations en justice (autocontrôles).  _x000a_Contrôle de supervision, lors du diagnostic du processus, de la mise en place et de l’effectivité de ces mesures"/>
    <n v="5"/>
    <s v="Diffusion des textes sur les oppositions (procédures civiles d’exécution, cessions de rémunérations…). _x000a_Établissement et diffusion d’un guide de traitement des oppositions (dont liste des contrôles à effectuer lors de la réception d’une opposition et des éventuelles justifications à produire). _x000a_Désignation du ou des agent(s) chargé(s) de la réception des oppositions dans l’organigramme fonctionnel.  "/>
    <n v="5"/>
    <s v="n"/>
    <n v="5"/>
    <n v="15"/>
    <n v="1"/>
    <n v="3"/>
    <m/>
    <m/>
  </r>
  <r>
    <x v="8"/>
    <s v="Prise en charge"/>
    <x v="42"/>
    <s v="Comptable"/>
    <s v="Pôle qualité comptable"/>
    <s v="Nadine CHAPPUIS"/>
    <s v="Xavier EYMARD"/>
    <s v="Xavier EYMARD"/>
    <s v="Opposition irrégulière"/>
    <s v="R10-1-2-4"/>
    <s v="L’opposition n’est pas assignée sur le bon comptable."/>
    <m/>
    <n v="3"/>
    <n v="3"/>
    <n v="9"/>
    <n v="3"/>
    <m/>
    <n v="5"/>
    <m/>
    <n v="5"/>
    <m/>
    <n v="5"/>
    <n v="15"/>
    <n v="1"/>
    <n v="3"/>
    <m/>
    <m/>
  </r>
  <r>
    <x v="8"/>
    <s v="Prise en charge"/>
    <x v="42"/>
    <s v="Comptable"/>
    <s v="Pôle qualité comptable"/>
    <s v="Nadine CHAPPUIS"/>
    <s v="Xavier EYMARD"/>
    <s v="Xavier EYMARD"/>
    <s v="Opposition irrégulière"/>
    <s v="R10-1-2-4"/>
    <s v="Absence de prise en compte de l’insaisissabilité de certaines créances. "/>
    <m/>
    <n v="3"/>
    <n v="3"/>
    <n v="9"/>
    <n v="3"/>
    <m/>
    <n v="5"/>
    <m/>
    <n v="5"/>
    <m/>
    <n v="5"/>
    <n v="15"/>
    <n v="1"/>
    <n v="3"/>
    <m/>
    <m/>
  </r>
  <r>
    <x v="8"/>
    <s v="Prise en charge"/>
    <x v="42"/>
    <s v="Comptable"/>
    <s v="Pôle qualité comptable"/>
    <s v="Nadine CHAPPUIS"/>
    <s v="Xavier EYMARD"/>
    <s v="Xavier EYMARD"/>
    <s v="Absence de tenue d’un fichier des oppositions"/>
    <s v="R10-1-2-11"/>
    <s v="Les oppositions ou mainlevées ne sont pas systématiquement traitées (intégration dans les outils de suivi). "/>
    <m/>
    <n v="3"/>
    <n v="3"/>
    <n v="9"/>
    <n v="3"/>
    <s v="Contrôle de l’actualisation du fichier de suivi et du dossier des oppositions (autocontrôle).  Contrôle de supervision, lors du diagnostic du processus, de la mise en place et de l’effectivité de ces mesures."/>
    <n v="5"/>
    <s v="Elaboration et diffusion des modalités de gestion des oppositions, des modalités de classement des oppositions pour pouvoir être exploitées."/>
    <n v="5"/>
    <s v="Traçabilité de la réception d’une demande d’opposition et des circuits de transmission de l’opposition._x000a_Mise en place d’un dispositif de suivi des oppositions (renseignement de l’application informatique - fichier des Tiers notamment- ; ou tableau de bord ; ou archivage chronologique des documents…). _x000a_À leur réception, les oppositions reçues sont à enregistrer dans l’ordre chronologique d’arrivée et classées dans un dossier individuel papier, en y faisant figurer l’ensemble des documents et pièces justifiant la créance du saisissant ou du cessionnaire.  _x000a_Les oppositions doivent être obligatoirement suivies sur un fichier indiquant : les références complètes du créancier, le montant de l’opposition, le montant restant dû, les dates de prescription, l’identification de l’opposant (avec ses coordonnées bancaires), les références à la pièce justificative, les rangs de priorité entre oppositions concurrentes pour un même créancier. "/>
    <n v="5"/>
    <n v="15"/>
    <n v="1"/>
    <n v="3"/>
    <m/>
    <m/>
  </r>
  <r>
    <x v="8"/>
    <s v="Prise en charge"/>
    <x v="42"/>
    <s v="Comptable"/>
    <s v="Pôle qualité comptable"/>
    <s v="Nadine CHAPPUIS"/>
    <s v="Xavier EYMARD"/>
    <s v="Xavier EYMARD"/>
    <s v="Absence de tenue d’un fichier des oppositions"/>
    <s v="R10-1-2-11"/>
    <s v="Le désintéressement du créancier est omis ou oublié.  Les oppositions déjà exécutées ne sont pas radiées."/>
    <m/>
    <n v="3"/>
    <n v="3"/>
    <n v="9"/>
    <n v="3"/>
    <m/>
    <n v="5"/>
    <m/>
    <n v="5"/>
    <m/>
    <n v="5"/>
    <n v="15"/>
    <n v="1"/>
    <n v="3"/>
    <m/>
    <m/>
  </r>
  <r>
    <x v="8"/>
    <s v="Prise en charge"/>
    <x v="43"/>
    <s v="Comptable"/>
    <s v="Pôle qualité comptable"/>
    <s v="Nadine CHAPPUIS"/>
    <s v="Xavier EYMARD"/>
    <s v="Xavier EYMARD"/>
    <s v="Opposition non prise en compte au moment du paiement"/>
    <s v="R10-1-3-1"/>
    <s v="L’opposition n’est pas prise en compte par l’agent comptable.  "/>
    <m/>
    <n v="3"/>
    <n v="3"/>
    <n v="9"/>
    <n v="3"/>
    <s v="Contrôle systématique de l’absence d’opposition avant chaque mise en paiement par rapprochement entre la dette de l’établissement public et le fichier des oppositions enregistrées (autocontrôle)._x000a_Contrôle de supervision, lors du diagnostic du processus, de la mise en place et de l’effectivité de ces mesures."/>
    <n v="4"/>
    <s v="Établissement et diffusion d’un guide de traitement des oppositions, portant notamment sur les modalités de gestion et de classement des oppositions pour leur exploitation."/>
    <n v="5"/>
    <s v="Observations : le contrôle de rapprochement entre la dette de l’établissement et le  fichier des retenues  et oppositions doit être systématique. _x000a_La mise en place d’un système d’information doit être accompagné de ce contrôle clé."/>
    <n v="4"/>
    <n v="13"/>
    <n v="1"/>
    <n v="3"/>
    <m/>
    <m/>
  </r>
  <r>
    <x v="8"/>
    <s v="Prise en charge"/>
    <x v="43"/>
    <s v="Comptable"/>
    <s v="Pôle qualité comptable"/>
    <s v="Nadine CHAPPUIS"/>
    <s v="Xavier EYMARD"/>
    <s v="Xavier EYMARD"/>
    <s v="Paiement de l’opposition non conforme aux dispositions réglementaires"/>
    <s v="R10-1-3-3"/>
    <s v="Absence de contrôle de rapprochement entre la dette de l’établissement et le fichier des retenues et oppositions."/>
    <m/>
    <n v="3"/>
    <n v="3"/>
    <n v="9"/>
    <n v="3"/>
    <m/>
    <n v="5"/>
    <m/>
    <n v="5"/>
    <m/>
    <n v="5"/>
    <n v="15"/>
    <n v="1"/>
    <n v="3"/>
    <m/>
    <m/>
  </r>
  <r>
    <x v="1"/>
    <s v="Prise en charge"/>
    <x v="1"/>
    <s v="Comptable"/>
    <s v="Pôle dépense"/>
    <s v="Emmanuelle DOMINJON"/>
    <s v="Nathalie GALUCHOT"/>
    <s v="Nathalie GALUCHOT"/>
    <s v="Périodicité inégale d’émission des demandes de paiement"/>
    <s v="R2-2-1-7"/>
    <s v="Les délais contractuels (convention de partenariat) et/ou le délai global de paiement ne sont pas respectés (par l’ordonnateur et/ou l’agent comptable)."/>
    <m/>
    <n v="4"/>
    <n v="4"/>
    <n v="16"/>
    <n v="3"/>
    <m/>
    <n v="5"/>
    <m/>
    <n v="5"/>
    <m/>
    <n v="5"/>
    <n v="15"/>
    <n v="1"/>
    <n v="3"/>
    <m/>
    <m/>
  </r>
  <r>
    <x v="1"/>
    <s v="Prise en charge"/>
    <x v="1"/>
    <s v="Comptable"/>
    <s v="Pôle dépense"/>
    <s v="Emmanuelle DOMINJON"/>
    <s v="Nathalie GALUCHOT"/>
    <s v="Nathalie GALUCHOT"/>
    <s v="Périodicité inégale d’émission des demandes de paiement"/>
    <s v="R2-2-1-7"/>
    <s v="DP non transmise ou transmise tardivement à l’agent comptable. La transmission tardive en fin de mois et d’année par un ordonnateur ne permet pas la prise en charge des demandes de paiement par l’agent comptable."/>
    <m/>
    <n v="4"/>
    <n v="4"/>
    <n v="16"/>
    <n v="3"/>
    <m/>
    <n v="5"/>
    <m/>
    <n v="5"/>
    <m/>
    <n v="5"/>
    <n v="15"/>
    <n v="1"/>
    <n v="3"/>
    <m/>
    <m/>
  </r>
  <r>
    <x v="1"/>
    <s v="Prise en charge"/>
    <x v="1"/>
    <s v="Comptable"/>
    <s v="Pôle dépense"/>
    <s v="Emmanuelle DOMINJON"/>
    <s v="Nathalie GALUCHOT"/>
    <s v="Nathalie GALUCHOT"/>
    <s v="Périodicité inégale d’émission des demandes de paiement"/>
    <s v="R2-2-1-7"/>
    <s v="Absence de dispositif de suivi des délais de paiement. Carence dans le suivi des délais de paiement. Les paiements tardifs génèrent des_x000a_intérêts de retard."/>
    <m/>
    <n v="4"/>
    <n v="4"/>
    <n v="16"/>
    <n v="3"/>
    <m/>
    <n v="5"/>
    <m/>
    <n v="5"/>
    <m/>
    <n v="5"/>
    <n v="15"/>
    <n v="1"/>
    <n v="3"/>
    <m/>
    <m/>
  </r>
  <r>
    <x v="1"/>
    <s v="Prise en charge"/>
    <x v="1"/>
    <s v="Comptable"/>
    <s v="Pôle dépense"/>
    <s v="Emmanuelle DOMINJON"/>
    <s v="Nathalie GALUCHOT"/>
    <s v="Nathalie GALUCHOT"/>
    <s v="Périodicité inégale d’émission des demandes de paiement"/>
    <s v="R2-2-1-7"/>
    <s v="La procédure de mandatement ne peut être enclenchée en raison d’une indisponibilité des crédits budgétaires."/>
    <m/>
    <n v="4"/>
    <n v="4"/>
    <n v="16"/>
    <n v="3"/>
    <m/>
    <n v="5"/>
    <m/>
    <n v="5"/>
    <m/>
    <n v="5"/>
    <n v="15"/>
    <n v="1"/>
    <n v="3"/>
    <m/>
    <m/>
  </r>
  <r>
    <x v="1"/>
    <s v="Prise en charge"/>
    <x v="1"/>
    <s v="Comptable"/>
    <s v="Pôle dépense"/>
    <s v="Marie-Christine DELBOVE"/>
    <s v="PÔLE D - selon portefeuille -"/>
    <s v="Xavier EYMARD"/>
    <s v="Application erronée des règles de calcul"/>
    <s v="R2-2-1-10"/>
    <s v="Opérations complexes ou à fort enjeu, notamment :_x000a_- marchés à règlements successifs ;_x000a_- calcul du seuil de reversement des avances ;_x000a_- calcul des prix (ferme, actualisable, révisable ou ajustable), pénalités de retard ;_x000a_- acquisitions immobilières."/>
    <m/>
    <n v="4"/>
    <n v="4"/>
    <n v="16"/>
    <n v="3"/>
    <m/>
    <n v="4"/>
    <m/>
    <n v="4"/>
    <m/>
    <n v="4"/>
    <n v="12"/>
    <n v="1"/>
    <n v="3"/>
    <s v="La facture ou tout document tenant lieu d’état liquidatif doit faire apparaître :_x000a_- un décompte détaillé (dénomination précise des biens livrés ou des services rendus, prix unitaires, quantités correspondantes, rabais et ristournes éventuels) ;_x000a_- le montant hors taxe, le cas échéant ;_x000a_- le montant de la TVA, le cas échéant ;_x000a_- le montant toutes taxes comprises, le cas échéant._x000a_L’automatisation de la plupart des états liquidatifs fiabilise la liquidation et permet un allégement du contrôle. Le contrôle de la liquidation peut être modulé en fonction de l’analyse des risques sur la nature de dépense considérée."/>
    <m/>
  </r>
  <r>
    <x v="1"/>
    <s v="Prise en charge"/>
    <x v="1"/>
    <s v="Comptable"/>
    <s v="Pôle dépense"/>
    <s v="PÔLE D - selon portefeuille -"/>
    <s v="PÔLE D - selon portefeuille -"/>
    <s v="Emmanuelle DOMINJON"/>
    <s v="Le donneur d’ordre n’est pas juridiquement compétent"/>
    <s v="R2-2-1-22"/>
    <s v="Le comptable prend en charge un mandat émis par un ordonnateur non habilité."/>
    <m/>
    <n v="4"/>
    <n v="4"/>
    <n v="16"/>
    <n v="3"/>
    <s v="Contrôle de la qualité du donneur d’ordre et de la correcte assignation de la dépense (article 20 du RGCP) dans le cadre du plan CHD (autocontrôle)._x000a_Contrôle de supervision contemporain lors de la signature de la suspension de la prise en charge ou de la demande de régularisation (indu).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5"/>
    <m/>
    <n v="5"/>
    <s v="Dossiers d’accréditation – conservation des actes de nomination et des délégations de signature. Ceux-ci doivent être mis à jour, accessibles à tous, connus des agents._x000a_Éventuellement, courrier de signalement de suspension de prise en charge."/>
    <n v="5"/>
    <n v="15"/>
    <n v="1"/>
    <n v="3"/>
    <m/>
    <m/>
  </r>
  <r>
    <x v="1"/>
    <s v="Prise en charge"/>
    <x v="1"/>
    <s v="Comptable"/>
    <s v="Pôle dépense"/>
    <s v="PÔLE D - selon portefeuille -"/>
    <s v="PÔLE D - selon portefeuille -"/>
    <s v="Emmanuelle DOMINJON"/>
    <s v="Le donneur d’ordre n’est pas juridiquement compétent"/>
    <s v="R2-2-1-22"/>
    <s v="Le signataire du mandat n’a pas la qualité d’ordonnateur ou n’a pas de délégation de signature à son nom."/>
    <m/>
    <n v="4"/>
    <n v="4"/>
    <n v="16"/>
    <n v="3"/>
    <m/>
    <n v="5"/>
    <m/>
    <n v="5"/>
    <m/>
    <n v="5"/>
    <n v="15"/>
    <n v="1"/>
    <n v="3"/>
    <m/>
    <m/>
  </r>
  <r>
    <x v="1"/>
    <s v="Prise en charge"/>
    <x v="1"/>
    <s v="Comptable"/>
    <s v="Pôle dépense"/>
    <s v="PÔLE D - selon portefeuille -"/>
    <s v="PÔLE D - selon portefeuille -"/>
    <s v="Emmanuelle DOMINJON"/>
    <s v="Le donneur d’ordre n’est pas juridiquement compétent"/>
    <s v="R2-2-1-22"/>
    <s v="Les modalités de contrôle ne sont pas respectées (contrôle de la qualité du donneur d’ordre)."/>
    <m/>
    <n v="4"/>
    <n v="4"/>
    <n v="16"/>
    <n v="3"/>
    <m/>
    <n v="5"/>
    <m/>
    <n v="5"/>
    <m/>
    <n v="5"/>
    <n v="15"/>
    <n v="1"/>
    <n v="3"/>
    <m/>
    <m/>
  </r>
  <r>
    <x v="1"/>
    <s v="Prise en charge"/>
    <x v="1"/>
    <s v="Comptable"/>
    <s v="Administration générale"/>
    <s v="Nadine CHAPPUIS"/>
    <s v="Nathalie GALUCHOT"/>
    <s v="Xavier EYMARD"/>
    <s v="Carence dans l’approche par les risques et les enjeux du contrôle de la dépense"/>
    <s v="R2-2-1-2"/>
    <s v="Non respect des contrôles devant être effectués au titre des articles 19 et 20 du décret GBCP de 2012"/>
    <m/>
    <n v="4"/>
    <n v="4"/>
    <n v="16"/>
    <n v="3"/>
    <m/>
    <n v="4"/>
    <m/>
    <n v="4"/>
    <m/>
    <n v="4"/>
    <n v="12"/>
    <n v="1"/>
    <n v="3"/>
    <m/>
    <m/>
  </r>
  <r>
    <x v="1"/>
    <s v="Prise en charge"/>
    <x v="44"/>
    <s v="Comptable"/>
    <s v="Pôle dépense"/>
    <s v="Marie-Christine DELBOVE"/>
    <s v="Nicolas bayer"/>
    <s v="nicolas bayer"/>
    <s v="Absence de suivi des paiements par avances"/>
    <s v="R2-2-2-1"/>
    <s v="La récupération d’avance n’est pas effectuée ou n’est pas effectuée dans les délais réglementaires ou contractuels."/>
    <m/>
    <n v="4"/>
    <n v="2"/>
    <n v="8"/>
    <n v="3"/>
    <s v="Contrôle de l’exactitude des calculs de liquidation au vu du dispositif de suivi des avances (autocontrôle)._x000a_Contrôle de supervision a posteriori :_x000a_- soit dans le cadre du plan de CHD ;_x000a_- soit lors du diagnostic du processus, de la mise en place et de l’effectivité de ces mesures."/>
    <n v="5"/>
    <s v="Diffusion de la documentation réglementaire sur le traitement des avances (formation DGFiP contrôles du comptable sur les marchés de travaux ; modop SIFAC du traitement des avances)_x000a_Établissement et diffusion d’un guide de la commande publique."/>
    <n v="5"/>
    <s v="Mise en place d’un dispositif de suivi des paiements par avances (exemple : tableau de bord ; outil de type tableur…), et à chaque paiement, des taux d’exécution des marchés ayant fait l’objet d’une avance."/>
    <n v="5"/>
    <n v="15"/>
    <n v="1"/>
    <n v="3"/>
    <m/>
    <m/>
  </r>
  <r>
    <x v="1"/>
    <s v="Prise en charge"/>
    <x v="44"/>
    <s v="Comptable"/>
    <s v="Pôle dépense"/>
    <s v="Marie-Christine DELBOVE"/>
    <s v="Nicolas bayer"/>
    <s v="nicolas bayer"/>
    <s v="Absence de suivi des paiements par avances"/>
    <s v="R2-2-2-1"/>
    <s v="Le contrôle du seuil de reversement des avances n’est pas réalisé."/>
    <m/>
    <n v="4"/>
    <n v="2"/>
    <n v="8"/>
    <n v="3"/>
    <m/>
    <n v="5"/>
    <m/>
    <n v="5"/>
    <m/>
    <n v="5"/>
    <n v="15"/>
    <n v="1"/>
    <n v="3"/>
    <m/>
    <m/>
  </r>
  <r>
    <x v="1"/>
    <s v="Prise en charge"/>
    <x v="45"/>
    <s v="Comptable"/>
    <s v="Pôle dépense"/>
    <s v="PÔLE D - selon portefeuille -"/>
    <s v="PÔLE D - selon portefeuille -"/>
    <s v="Emmanuelle DOMINJON"/>
    <s v="Enregistrement comptable sur un compte erroné"/>
    <s v="R2-2-3-1"/>
    <s v="L’opération a été enregistrée sur un mauvais compte."/>
    <m/>
    <n v="2"/>
    <n v="4"/>
    <n v="8"/>
    <n v="3"/>
    <s v="Contrôle de l’enregistrement au bon compte par rapprochement systématique entre les ordres de payer et les pièces justificatives (art 19 et 20 du décret GBCP), notamment contrôle d’analyse des charges d’entretien et de travaux afin de s’assurer qu’elles ne comportent pas de dépenses immobilisables (autocontrôle)._x000a_Le cas échéant, s’assurer périodiquement du paramétrage du PGI en service dans l’établissement (autocontrôle)._x000a_Contrôle de supervision contemporain lors de la signature de la suspension de la prise en charge ou de la demande de rectification._x000a_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4"/>
    <s v="Établissement et diffusion d’un guide de la commande publique. _x000a_Mise à disposition des plans comptables de l'ICC et des critères de distinction entre charges et immobilisations, des notions clefs telles que les dépenses d’entretien, des travaux avec changement de consistance… Diffusion de l'ICC et IJC en la matière"/>
    <n v="5"/>
    <s v="Éventuellement, courrier de signalement de suspension de prise en charge."/>
    <n v="5"/>
    <n v="14"/>
    <n v="1"/>
    <n v="3"/>
    <m/>
    <s v="==&gt; pratiquer une sensibilisation annuelle sur ce qui est immobilisable, et sur ce qui ne l'est pas, tant auprès du pôle dépense que des directions / labo / composantes"/>
  </r>
  <r>
    <x v="1"/>
    <s v="Prise en charge"/>
    <x v="45"/>
    <s v="Comptable"/>
    <s v="Pôle dépense"/>
    <s v="PÔLE D - selon portefeuille -"/>
    <s v="PÔLE D - selon portefeuille -"/>
    <s v="Emmanuelle DOMINJON"/>
    <s v="Enregistrement comptable sur un compte erroné"/>
    <s v="R2-2-3-1"/>
    <s v="Des factures correspondant à des dépenses courantes sont comptabilisées en immobilisations."/>
    <m/>
    <n v="4"/>
    <n v="4"/>
    <n v="16"/>
    <n v="3"/>
    <m/>
    <n v="5"/>
    <m/>
    <n v="5"/>
    <m/>
    <n v="5"/>
    <n v="15"/>
    <n v="1"/>
    <n v="3"/>
    <m/>
    <m/>
  </r>
  <r>
    <x v="1"/>
    <s v="Prise en charge"/>
    <x v="45"/>
    <s v="Comptable"/>
    <s v="Pôle dépense"/>
    <s v="PÔLE D - selon portefeuille -"/>
    <s v="PÔLE D - selon portefeuille -"/>
    <s v="Emmanuelle DOMINJON"/>
    <s v="Enregistrement comptable sur un compte erroné"/>
    <s v="R2-2-3-1"/>
    <s v="Les dépenses de mise aux normes ou de réparations qui maintiennent seulement la durée d’utilisation du bien ne sont pas comptabilisées en charges."/>
    <m/>
    <n v="4"/>
    <n v="4"/>
    <n v="16"/>
    <n v="3"/>
    <m/>
    <n v="5"/>
    <m/>
    <n v="5"/>
    <m/>
    <n v="5"/>
    <n v="15"/>
    <n v="1"/>
    <n v="3"/>
    <m/>
    <m/>
  </r>
  <r>
    <x v="1"/>
    <s v="Prise en charge"/>
    <x v="45"/>
    <s v="Comptable"/>
    <s v="Pôle dépense"/>
    <s v="PÔLE D - selon portefeuille -"/>
    <s v="PÔLE D - selon portefeuille -"/>
    <s v="Emmanuelle DOMINJON"/>
    <s v="Enregistrements en comptabilité budgétaire erronés"/>
    <s v="R2-2-3-4"/>
    <s v="L’écriture a été enregistrée sur une mauvaise imputation budgétaire (incohérence entre la nature de la dépense et l’imputation budgétaire proposée par l’ordonnateur)."/>
    <m/>
    <n v="2"/>
    <n v="4"/>
    <n v="8"/>
    <n v="3"/>
    <s v="Contrôle du correct enregistrement budgétaire par rapprochement systématique entre les ordres de payer et les pièces justificatives (autocontrôle)._x000a_Le cas échéant, s’assurer périodiquement du paramétrage du PGI en service dans l’établissement (autocontrôle)._x000a_Contrôle de supervision a posteriori :_x000a_- soit dans le cadre du plan de CHD  ;_x000a_- soit lors du diagnostic du processus, de la mise en place et de l’effectivité de ces mesures."/>
    <n v="5"/>
    <s v="Diffusion d’une nomenclature budgétaire et comptable actualisée de l’établissement."/>
    <n v="5"/>
    <m/>
    <n v="5"/>
    <n v="15"/>
    <n v="1"/>
    <n v="3"/>
    <m/>
    <m/>
  </r>
  <r>
    <x v="1"/>
    <s v="Inventaire"/>
    <x v="46"/>
    <s v="Comptable"/>
    <s v="Administration générale"/>
    <s v="Xavier EYMARD"/>
    <s v="Nathalie GALUCHOT"/>
    <s v="Xavier EYMARD"/>
    <s v="Carences dans le recensement des charges à rattacher"/>
    <s v="R2-1-1-1"/>
    <s v="Absence de recensement de l’ensemble des charges à rattacher à l’exercice."/>
    <m/>
    <n v="4"/>
    <n v="4"/>
    <n v="16"/>
    <n v="3"/>
    <s v="Contrôle du respect du calendrier et de la réception de l’information (autocontrôle), tracé sur le tableau de bord._x000a_Relance en cas de détection d’un service gestionnaire n’ayant pas adressé son recensement (autocontrôle)._x000a_Contrôle de supervision contemporain par le visa du courrier de relance adressée aux services gestionnaires._x000a_Contrôle de supervision à posteriori, lors du diagnostic de processus, de la mise en place et de l’effectivité de ces mesures."/>
    <n v="5"/>
    <s v="Etablissement d’un annuaire des services gestionnaires responsables de la production de l’information sur les charges à rattacher (annuaire correspondant aux services gestionnaires habilités à réceptionner une commande)._x000a_Le cas échéant, les acteurs chargés du recensement doivent être portés dans l’organigramme fonctionnel."/>
    <n v="5"/>
    <s v="Tableau de bord (ou annuaire des services gestionnaires) de la réception des données, annoté à chaque réception. _x000a_Courriers de relances adressés aux services gestionnaires restés muets."/>
    <n v="5"/>
    <n v="15"/>
    <n v="1"/>
    <n v="3"/>
    <m/>
    <s v="==&gt; récupérer l'annuaire des composantes devant recenser sur leur périmètre auprès de la DAF (N.GARES)"/>
  </r>
  <r>
    <x v="1"/>
    <s v="Inventaire"/>
    <x v="46"/>
    <s v="Comptable"/>
    <s v="Administration générale"/>
    <s v="Xavier EYMARD"/>
    <s v="Nathalie GALUCHOT"/>
    <s v="Xavier EYMARD"/>
    <s v="Carences dans le recensement des charges à rattacher"/>
    <s v="R2-1-1-1"/>
    <s v="Pratique des reports de charges : non rattachement à l’exercice de certaines charges, faisant supporter à l’exercice suivant une charge de l’exercice précédent, amputant d’autant les prévisions budgétaires annuelles dès le début de l’exercice suivant. Allongement des délais de paiement des fournisseurs."/>
    <m/>
    <n v="4"/>
    <n v="4"/>
    <n v="16"/>
    <n v="3"/>
    <m/>
    <n v="5"/>
    <m/>
    <n v="5"/>
    <m/>
    <n v="5"/>
    <n v="15"/>
    <n v="1"/>
    <n v="3"/>
    <m/>
    <m/>
  </r>
  <r>
    <x v="1"/>
    <s v="Inventaire"/>
    <x v="46"/>
    <s v="Comptable"/>
    <s v="Administration générale"/>
    <s v="Xavier EYMARD"/>
    <s v="Nathalie GALUCHOT"/>
    <s v="Xavier EYMARD"/>
    <s v="Informations transmises hors délai"/>
    <s v="R2-1-1-3"/>
    <s v="Les éléments d’information comptable sur les charges à rattacher ne sont pas transmises dans les délais."/>
    <m/>
    <n v="4"/>
    <n v="4"/>
    <n v="16"/>
    <n v="3"/>
    <m/>
    <n v="5"/>
    <s v="Documentation et diffusion d’un calendrier, établi en concertation avec l’ordonnateur, de transmission de l’information comptable."/>
    <n v="5"/>
    <m/>
    <n v="5"/>
    <n v="15"/>
    <n v="1"/>
    <n v="3"/>
    <m/>
    <m/>
  </r>
  <r>
    <x v="1"/>
    <s v="Inventaire"/>
    <x v="46"/>
    <s v="Comptable"/>
    <s v="Administration générale"/>
    <s v="Xavier EYMARD"/>
    <s v="Nathalie GALUCHOT"/>
    <s v="Xavier EYMARD"/>
    <s v="Carence dans les documents appuyant la constitution des charges à rattacher"/>
    <s v="R2-1-1-4"/>
    <s v="Aucun document comptable (application des modalités de calcul...) ne vient à l’appui de l’ordre de dépense ou de l’ordre de reversement."/>
    <m/>
    <n v="4"/>
    <n v="4"/>
    <n v="16"/>
    <n v="3"/>
    <s v="Contrôle de la présence et de la qualité des documents de chaque charge à rattacher (autocontrôle)._x000a_Saisine du service gestionnaire en cas de détection d’anomalies._x000a_Contrôle de supervision contemporain lors du visa du courrier de saisine._x000a_Contrôle de supervision contemporain lors de la signature du bordereau de transmission des éléments comptables à l’agent comptable._x000a_Contrôle de supervision à posteriori, lors du diagnostic de processus, de la mise en place et de l’effectivité de ces mesures."/>
    <n v="4"/>
    <s v="Élaboration et diffusion d’une liste de documents comptables par type de charges à rattacher."/>
    <n v="4"/>
    <s v="copies des courriers de saisine du service gestionnaire en cas de détection d’anomalies."/>
    <n v="4"/>
    <n v="12"/>
    <n v="1"/>
    <n v="3"/>
    <m/>
    <s v="==&gt; Contrôle de la présence et de la qualité des documents de chaque charge à rattacher (autocontrôle)._x000a_==&gt; Saisine du service gestionnaire en cas de détection d’anomalies."/>
  </r>
  <r>
    <x v="1"/>
    <s v="Inventaire"/>
    <x v="46"/>
    <s v="Comptable"/>
    <s v="Administration générale"/>
    <s v="Xavier EYMARD"/>
    <s v="Nathalie GALUCHOT"/>
    <s v="Xavier EYMARD"/>
    <s v="Evaluation anormale des charges à rattacher"/>
    <s v="R2-1-1-5"/>
    <s v="Carence dans la réception de l’ensemble des charges à rattacher."/>
    <m/>
    <n v="3"/>
    <n v="3"/>
    <n v="9"/>
    <n v="3"/>
    <s v="Revue analytique des charges à rattacher par comparaison de son évolution d’un exercice sur l’autre (autocontrôle)._x000a_Signalement à l’ordonnateur en cas d’évolution anormale (hausse ou baisse)._x000a_Contrôle de supervision contemporain lors de la signature du signalement à l’ordonnateur._x000a_Contrôle de supervision a posteriori, lors du diagnostic du processus, de la mise en place de ces mesures."/>
    <n v="4"/>
    <m/>
    <n v="4"/>
    <s v="Signalement à l’ordonnateur des évolutions anormales de situations."/>
    <n v="4"/>
    <n v="12"/>
    <n v="1"/>
    <n v="3"/>
    <m/>
    <s v="==&gt; Revue analytique des charges à rattacher par comparaison de son évolution d’un exercice sur l’autre (autocontrôle)._x000a_Signalement à l’ordonnateur en cas d’évolution anormale (hausse ou baisse)."/>
  </r>
  <r>
    <x v="1"/>
    <s v="Inventaire"/>
    <x v="46"/>
    <s v="Comptable"/>
    <s v="Administration générale"/>
    <s v="Xavier EYMARD"/>
    <s v="Nathalie GALUCHOT"/>
    <s v="Xavier EYMARD"/>
    <s v="Evaluation anormale des charges à rattacher"/>
    <s v="R2-1-1-5"/>
    <s v="Surévaluation des charges à rattacher."/>
    <m/>
    <n v="3"/>
    <n v="3"/>
    <n v="9"/>
    <n v="3"/>
    <m/>
    <n v="4"/>
    <m/>
    <n v="4"/>
    <m/>
    <n v="4"/>
    <n v="12"/>
    <n v="1"/>
    <n v="3"/>
    <m/>
    <m/>
  </r>
  <r>
    <x v="1"/>
    <s v="Inventaire"/>
    <x v="46"/>
    <s v="Comptable"/>
    <s v="Administration générale"/>
    <s v="Xavier EYMARD"/>
    <s v="Nathalie GALUCHOT"/>
    <s v="Xavier EYMARD"/>
    <s v="Enregistrements comptables erronés"/>
    <s v="R2-1-1-7"/>
    <s v="---"/>
    <m/>
    <n v="3"/>
    <n v="3"/>
    <n v="9"/>
    <n v="3"/>
    <s v="Contrôle de l’enregistrement au bon compte selon la nature des charges à rattacher (autocontrôle)._x000a_Contrôle de supervision a posteriori, lors du diagnostic du processus, de la mise en place de ces mesures."/>
    <n v="5"/>
    <s v="Diffusion de la documentation sur les écritures de charges à payer."/>
    <n v="5"/>
    <m/>
    <n v="5"/>
    <n v="15"/>
    <n v="1"/>
    <n v="3"/>
    <m/>
    <m/>
  </r>
  <r>
    <x v="2"/>
    <s v="Inventaire"/>
    <x v="2"/>
    <s v="Comptable"/>
    <s v="Pôle comptabilité"/>
    <s v="Nicolas BAYER"/>
    <s v="Natacha BERNADIN"/>
    <s v="Isabelle BUDIN"/>
    <s v="Enregistrement tardif des opérations relatives aux mouvements de patrimoine"/>
    <s v="R6-1-1-5"/>
    <s v="Enregistrement tardif des opérations relatives aux mouvements de patrimoine"/>
    <m/>
    <n v="4"/>
    <n v="4"/>
    <n v="16"/>
    <n v="3"/>
    <s v="Établissement et diffusion d’un calendrier des opérations, si possible établi en lien avec l’ordonnateur._x000a__x000a_Contrôle de supervision, lors du diagnostic du processus, de la mise en place et de l’effectivité de ces mesures."/>
    <n v="4"/>
    <s v="Dans la mesure du possible, établissement et diffusion, en lien avec l’ordonnateur des modalités (acteurs, délais, documents) de transmission des informations comptables d’inventaire des biens immobiliers._x000a__x000a_Organigramme fonctionnel précisant les acteurs de l’inventaire."/>
    <n v="4"/>
    <m/>
    <n v="4"/>
    <n v="12"/>
    <n v="1"/>
    <n v="3"/>
    <m/>
    <m/>
  </r>
  <r>
    <x v="2"/>
    <s v="Inventaire"/>
    <x v="47"/>
    <s v="Comptable"/>
    <s v="Pôle comptabilité"/>
    <s v="Nicolas BAYER"/>
    <s v="Natacha BERNADIN"/>
    <s v="Isabelle BUDIN"/>
    <s v="Carence dans le suivi de la comptabilisation des amortissements et des dépréciations"/>
    <s v="R6-1-3-1"/>
    <s v="Absence de mandat ou mandat erroné."/>
    <m/>
    <n v="4"/>
    <n v="4"/>
    <n v="16"/>
    <n v="3"/>
    <m/>
    <n v="5"/>
    <m/>
    <n v="5"/>
    <m/>
    <n v="5"/>
    <n v="15"/>
    <n v="1"/>
    <n v="3"/>
    <m/>
    <m/>
  </r>
  <r>
    <x v="2"/>
    <s v="Inventaire"/>
    <x v="47"/>
    <s v="Comptable"/>
    <s v="Pôle comptabilité"/>
    <s v="Nicolas BAYER"/>
    <s v="Natacha BERNADIN"/>
    <s v="Isabelle BUDIN"/>
    <s v="carence dans les documents appuyant la valorisation des biens inventoriés"/>
    <s v="R6-1-3-2"/>
    <s v="Aucun document comptable (application des modalités de calcul, tableaux d’amortissements et de biens inventoriés dépréciées...) ne vient en appui des ordres de dépenses émis pour la constatation des amortissements ou dépréciations."/>
    <m/>
    <n v="4"/>
    <n v="4"/>
    <n v="16"/>
    <n v="3"/>
    <s v="Contrôle de la présence et de la qualité des documents de chaque bien inventorié valorisé (autocontrôle)._x000a__x000a_Contrôle de supervision, lors du diagnostic du processus, de la mise en place effective de ces mesures."/>
    <n v="5"/>
    <s v="Élaboration et diffusion d’une liste de documents comptables par type de biens inventoriés valorisés (tableaux d’amortissements...)."/>
    <n v="5"/>
    <m/>
    <n v="5"/>
    <n v="15"/>
    <n v="1"/>
    <n v="3"/>
    <m/>
    <m/>
  </r>
  <r>
    <x v="3"/>
    <s v="Tenue du compte bancaire"/>
    <x v="48"/>
    <s v="Comptable"/>
    <s v="Pôle comptabilité"/>
    <s v="Claire FARGETTE"/>
    <s v="Isabelle BUDIN"/>
    <s v="Nathalie GALUCHOT"/>
    <s v="Carence dans le rapprochement bancaire quotidien"/>
    <s v="R3-3-1-1"/>
    <s v="Les relevés de comptes ne sont ni traités, ni contrôlés._x000a_Les montants en masse et en solde sur le dernier relevé de compte ne sont pas rapprochés avec les montants portés en comptabilité générale._x000a_Discordances entre le compte de disponibilités et le montant reconnu par le teneur de compte."/>
    <m/>
    <n v="4"/>
    <n v="4"/>
    <n v="16"/>
    <n v="3"/>
    <s v="Le dernier relevé de compte reçu doit être contrôlé (rapprochement bancaire quotidien avec la comptabilité générale en masses et en solde) et comptabilisé quotidiennement (autocontrôle)._x000a_Éventuellement, contrôle de supervision a posteriori sur le rapprochement quotidien du compte bancaire, en particulier sur les écritures faisant jouer le compte de disponibilités et un compte d’imputation provisoire, à programmer dans le plan de contrôle interne._x000a_Contrôle de supervision a posteriori, lors du diagnostic du processus, de la mise en place et de l’effectivité de ces mesures."/>
    <n v="5"/>
    <s v="Désignation des acteurs chargés de la tenue quotidienne du compte bancaire sur l’organigramme fonctionnel."/>
    <n v="5"/>
    <m/>
    <n v="5"/>
    <n v="15"/>
    <n v="1"/>
    <n v="3"/>
    <m/>
    <m/>
  </r>
  <r>
    <x v="3"/>
    <s v="Paiement par compte bancaire"/>
    <x v="4"/>
    <s v="Comptable"/>
    <s v="Pôle comptabilité"/>
    <s v="Isabelle BUDIN"/>
    <s v="Nathalie GALUCHOT"/>
    <s v="Nathalie GALUCHOT"/>
    <s v="Modalités de remise des opérations de virement non respectées."/>
    <s v="R3-2-2-2"/>
    <s v="Validation du fichier par une personne non habilitée_x000a_Signature du bordereau valant ordre de payer pour le teneur de compte par une personne non habilitée.."/>
    <m/>
    <n v="3"/>
    <n v="3"/>
    <n v="9"/>
    <n v="3"/>
    <s v="Contrôle de supervision a posteriori, lors du diagnostic du processus, de la mise en place et de l’effectivité de ces mesures."/>
    <n v="5"/>
    <s v="Diffusion de l'IJC du 25/05/2021"/>
    <n v="5"/>
    <m/>
    <n v="5"/>
    <n v="15"/>
    <n v="1"/>
    <n v="3"/>
    <m/>
    <m/>
  </r>
  <r>
    <x v="9"/>
    <s v="Arrêtés infra anuels"/>
    <x v="49"/>
    <s v="Comptable"/>
    <s v="Pôle comptabilité"/>
    <s v="Isabelle BUDIN"/>
    <s v="Nathalie GALUCHOT"/>
    <s v="Xavier EYMARD"/>
    <s v="Enregistrement dans les comptes non pertinents"/>
    <s v="R5-2-1-1"/>
    <s v="L’absence de documentation claire portant sur la nomenclature utilisée dans un établissement public peut conduire à utiliser d’autres comptes que ceux correspondant à une nature d’opération._x000a_Contrairement à leur destination originelle, certains comptes peuvent comporter des opérations ne devant pas figurer en imputation provisoire. _x000a_Utilisation des comptes « charnières » entre exercices pour masquer certaines opérations devant être imputées en comptes d’imputation provisoire ou autres (ce dysfonctionnement peut être relevé en ce qui concerne les comptes de tiers  et assimilés : il peut révéler des pratiques qui ont pour but de faire échapper une opération à la supervision exercée en matière de comptes sensibles ou à la surveillance de la régularisation des comptes transitoires ou d’attente)."/>
    <m/>
    <n v="4"/>
    <n v="4"/>
    <n v="16"/>
    <n v="3"/>
    <s v="Contrôle de l’imputation à chaque enregistrement comptable (autocontrôle). Contrôle de supervision a posteriori recommandé, à programmer dans le plan de contrôle interne. _x000a_Contrôle de supervision a posteriori, lors d’un diagnostic, de la mise en place, de l’actualisation et de l’effectivité de ces mesures."/>
    <n v="5"/>
    <s v="Diffusion des instructions comptables M 9 à jour. Plan comptable particulier de l’établissement. _x000a_Le cas échéant, établissement et diffusion d’une nomenclature commentée ciblée sur les comptes posant difficulté."/>
    <n v="5"/>
    <m/>
    <n v="5"/>
    <n v="15"/>
    <n v="1"/>
    <n v="3"/>
    <m/>
    <m/>
  </r>
  <r>
    <x v="9"/>
    <s v="Arrêtés infra anuels"/>
    <x v="49"/>
    <s v="Comptable"/>
    <s v="Pôle comptabilité"/>
    <s v="Isabelle BUDIN"/>
    <s v="Nathalie GALUCHOT"/>
    <s v="Xavier EYMARD"/>
    <s v="Insuffisances dans le traitement des anomalies"/>
    <s v="R5-2-1-2"/>
    <s v="Le contrôle et la rectification des anomalies générées par le système d’information comptable et financier sont inefficaces. Les alertes générées par le système d’information comptable et financier ne sont pas traitées."/>
    <m/>
    <n v="4"/>
    <n v="4"/>
    <n v="16"/>
    <n v="3"/>
    <s v="Mise en place d’un dispositif de détection et de rectification des anomalies ou alertes (articulé ou non avec l’application informatique de tenue de la comptabilité). _x000a_Contrôle des anomalies en fonction du dispositif mis en place (autocontrôle). _x000a_Contrôle de supervision a posteriori recommandé, à programmer dans le plan de contrôle interne. _x000a_Contrôle de supervision a posteriori, lors d’un diagnostic, de la mise en place, de l’actualisation et de l’effectivité de ces mesures."/>
    <n v="5"/>
    <s v="Le cas échéant, établissement et diffusion d’un guide de traitement des anomalies. Désignation du ou des acteurs dans l’organigramme fonctionnel."/>
    <n v="5"/>
    <m/>
    <n v="5"/>
    <n v="15"/>
    <n v="1"/>
    <n v="3"/>
    <m/>
    <s v="==&gt; des procédures de contrôles et tests de cohérence sont mis en place tant au niveau micro (procédures du pôle compta, sur notamment la cohérence Apogée / SIFAC, apurement des comptes 47x…) que macro (infractor) : à poursuivre"/>
  </r>
  <r>
    <x v="9"/>
    <s v="Arrêtés infra anuels"/>
    <x v="49"/>
    <s v="Comptable"/>
    <s v="Pôle comptabilité"/>
    <s v="Isabelle BUDIN"/>
    <s v="Nathalie GALUCHOT"/>
    <s v="Xavier EYMARD"/>
    <s v="Ecritures en sens anormal ou contractées"/>
    <s v="R5-2-1-5"/>
    <s v="Opérations contractées dans un même compte, ne rendant pas compte de la réalité des situations débitrices et créditrices. _x000a_Inversion des soldes des comptes. _x000a_La subsistance d’écritures en sens anormal contracte in fine le montant du compte."/>
    <m/>
    <n v="2"/>
    <n v="4"/>
    <n v="8"/>
    <n v="3"/>
    <s v="Mise en place d’un dispositif de contrôle du sens des comptes : _x000a_   - désignation d’un ou plusieurs acteurs dans chaque secteur responsable de ces comptes ;_x000a_   - contrôle (autocontrôle) de leur régularisation ou justification de leur non régularisation selon une périodicité (par principe mensuelle)._x000a__x000a_Contrôle de supervision a posteriori recommandé, à programmer dans le plan de contrôle interne._x000a__x000a_Contrôle de supervision a posteriori, lors d’un diagnostic, de la mise en place, de l’actualisation et de l’effectivité de ces mesures."/>
    <n v="5"/>
    <m/>
    <n v="5"/>
    <s v="Si certaines opérations qui figurent dans un sens anormal, sont en instance de régularisation : elles doivent être appuyées de justifications."/>
    <n v="5"/>
    <n v="15"/>
    <n v="1"/>
    <n v="3"/>
    <m/>
    <m/>
  </r>
  <r>
    <x v="9"/>
    <s v="Arrêtés infra anuels"/>
    <x v="49"/>
    <s v="Comptable"/>
    <s v="Pôle comptabilité"/>
    <s v="Isabelle BUDIN"/>
    <s v="Nathalie GALUCHOT"/>
    <s v="Xavier EYMARD"/>
    <s v="Carence dans la maîtrise et la connaissance des flux financiers en cours d’exercice"/>
    <s v="R5-2-1-6"/>
    <s v="La connaissance des variations importantes des postes du bilan et du compte de résultat ne sont ni détectées, ni connues._x000a__x000a_Non détection d’erreurs importantes."/>
    <m/>
    <n v="4"/>
    <n v="4"/>
    <n v="16"/>
    <n v="3"/>
    <s v="Mise en place d’une revue analytique au moins semestrielle (autocontrôle), par comparaison des évolutions des postes du bilan et des charges et produits._x000a__x000a_Contrôle de supervision a posteriori recommandé, à programmer dans le plan de contrôle interne._x000a__x000a_Contrôle de supervision a posteriori, lors d’un diagnostic, de la mise en place, de l’actualisation et de l’effectivité de ces mesures."/>
    <n v="5"/>
    <s v="Documentation des modalités et de la périodicité de la revue analytique."/>
    <n v="5"/>
    <m/>
    <n v="5"/>
    <n v="15"/>
    <n v="1"/>
    <n v="3"/>
    <m/>
    <m/>
  </r>
  <r>
    <x v="9"/>
    <s v="Arrêtés anuels"/>
    <x v="50"/>
    <s v="Comptable"/>
    <s v="Pôle comptabilité"/>
    <s v="Isabelle BUDIN"/>
    <s v="Nathalie GALUCHOT"/>
    <s v="Xavier EYMARD"/>
    <s v="Décomptes non effectués"/>
    <s v="R5-1-1-1"/>
    <s v="Absence de décompte de la caisse et des valeurs au 31 décembre."/>
    <m/>
    <n v="4"/>
    <n v="2"/>
    <n v="8"/>
    <n v="3"/>
    <s v="Contrôle le dernier jour ouvré de l’exercice pour reconnaître toutes les valeurs inactives (autocontrôle)._x000a_Rapprochement avec la comptabilité (autocontrôle)._x000a__x000a_Contrôle le dernier jour ouvré de l’exercice pour reconnaître tout le numéraire détenu en agence comptable (caisse et coffre)._x000a_Rapprochement avec le montant du solde du compte Caisse (contrôles de supervision contemporains)."/>
    <n v="5"/>
    <m/>
    <n v="5"/>
    <s v="Procès-verbal de contrôle de caisse."/>
    <n v="5"/>
    <n v="15"/>
    <n v="1"/>
    <n v="3"/>
    <m/>
    <m/>
  </r>
  <r>
    <x v="9"/>
    <s v="Arrêtés anuels"/>
    <x v="51"/>
    <s v="Comptable"/>
    <s v="Pôle comptabilité"/>
    <s v="Isabelle BUDIN"/>
    <s v="Nathalie GALUCHOT"/>
    <s v="Xavier EYMARD"/>
    <s v="Incohérence des postes du bilan et du compte de résultat"/>
    <s v="R5-1-1-2"/>
    <s v="La balance présente des montants excessivement anormaux ni traités, ni analysés."/>
    <m/>
    <n v="4"/>
    <n v="2"/>
    <n v="8"/>
    <n v="3"/>
    <s v="Mise en place lors de l’établissement de la balance annuelle définitive, d’un « balayage » des comptes pour y détecter et traiter d’éventuelles incohérences dus à des montants excessivement anormaux (autocontrôle)._x000a__x000a_Contrôle de supervision a posteriori recommandé, à programmer dans le plan de contrôle interne."/>
    <n v="5"/>
    <m/>
    <n v="5"/>
    <m/>
    <n v="5"/>
    <n v="15"/>
    <n v="1"/>
    <n v="3"/>
    <m/>
    <m/>
  </r>
  <r>
    <x v="9"/>
    <s v="Arrêtés anuels"/>
    <x v="51"/>
    <s v="Comptable"/>
    <s v="Pôle comptabilité"/>
    <s v="Isabelle BUDIN"/>
    <s v="Nathalie GALUCHOT"/>
    <s v="Xavier EYMARD"/>
    <s v="Incohérence des postes du bilan et du compte de résultat"/>
    <s v="R5-1-1-2"/>
    <s v="La balance présente des comptes non soldés alors qu’ils devraient l’être."/>
    <m/>
    <n v="4"/>
    <n v="2"/>
    <n v="8"/>
    <n v="3"/>
    <s v="Mise en place lors de l’établissement de la balance annuelle définitive, d’un « balayage » des comptes pour y détecter et traiter d’éventuelles incohérences de comptes non_x000a_soldés (autocontrôle)._x000a__x000a_Contrôle de supervision a posteriori recommandé,_x000a_à programmer dans le plan de contrôle interne."/>
    <n v="5"/>
    <m/>
    <n v="5"/>
    <m/>
    <n v="5"/>
    <n v="15"/>
    <n v="1"/>
    <n v="3"/>
    <m/>
    <m/>
  </r>
  <r>
    <x v="4"/>
    <s v="Prise en charge de l'ordre de recette"/>
    <x v="27"/>
    <s v="Comptable"/>
    <s v="Pôle recette"/>
    <s v="Séverine WIBLE MATAGRIN"/>
    <s v="Monique CHAPUIS"/>
    <s v="Xavier EYMARD"/>
    <s v="Irrégularité formelle du titre de recettes"/>
    <s v="R8-7-1-6"/>
    <s v="Non respect des renseignements à porter sur le titre de recettes."/>
    <m/>
    <n v="3"/>
    <n v="3"/>
    <n v="9"/>
    <n v="3"/>
    <m/>
    <n v="5"/>
    <m/>
    <n v="5"/>
    <m/>
    <n v="5"/>
    <n v="15"/>
    <n v="1"/>
    <n v="3"/>
    <m/>
    <m/>
  </r>
  <r>
    <x v="4"/>
    <s v="Prise en charge de l'ordre de recette"/>
    <x v="27"/>
    <s v="Comptable"/>
    <s v="Pôle recette"/>
    <s v="PÔLE R - selon OFN Pôle recette -"/>
    <s v="PÔLE R - selon OFN Pôle recette -"/>
    <s v="Séverine WIBLE MATAGRIN"/>
    <s v="Pièces justificatives insuffisantes ou irrégulières"/>
    <s v="R6-3-1-4"/>
    <s v="Les pièces justificatives produites (ou non) à l’appui du titre de recettes ne permettent pas d’asseoir le contrôle de l’agent comptable."/>
    <m/>
    <n v="4"/>
    <n v="4"/>
    <n v="16"/>
    <n v="3"/>
    <s v="Lorsque les pièces justificatives sont insuffisantes ou irrégulières, signalement à l’ordonnateur de la suspension de prise en charge._x000a_Contrôle de supervision contemporain lors du visa du courrier de suspension de prise en charge._x000a_Contrôle de supervision a posteriori, lors du diagnostic du processus, de la mise en place et de l’effectivité de ces mesures."/>
    <n v="5"/>
    <s v="Etablissement et diffusion d’une typologie des justifications des recettes."/>
    <n v="4"/>
    <s v="Eventuellement, courrier de_x000a_signalement de suspension de prise en charge."/>
    <n v="5"/>
    <n v="14"/>
    <n v="1"/>
    <n v="3"/>
    <m/>
    <s v="==&gt; Diffusion en interne à l'AC OK ; diffuser largement aux composantes, services centraux &amp; Labos_x000a_"/>
  </r>
  <r>
    <x v="4"/>
    <s v="Prise en charge de l'ordre de recette"/>
    <x v="52"/>
    <s v="Comptable"/>
    <s v="Pôle recette"/>
    <s v="PÔLE R - selon OFN Pôle recette -"/>
    <s v="PÔLE R - selon OFN Pôle recette -"/>
    <s v="Séverine WIBLE MATAGRIN"/>
    <s v="Documents comptables et pièces justificatives classés ou archivés de manière impropre"/>
    <s v="R7-1-2-5"/>
    <s v="Absence d’archivage des pièces justificatives"/>
    <m/>
    <n v="4"/>
    <n v="4"/>
    <n v="16"/>
    <n v="3"/>
    <s v="Le classement des titres de recettes et des pièces justificatives doit être organisé avec rigueur pour tenir compte notamment, des contraintes d’envoi / mise à disposition du juge des comptes._x000a_Contrôle de supervision, lors du diagnostic du processus, de la mise en place et de l’effectivité de ces mesures."/>
    <n v="5"/>
    <s v="Documentation et diffusion des règles définies en matière de conservation des documents comptables et des pièces justificatives. Les règles de conservation des documents et pièces doivent être déterminées, en distinguant :_x000a_- ce qui doit être transmis / mis à disposition du juge des comptes ;_x000a_- ce qui doit être archivé, de ce qui doit demeurer à disposition des services (en particulier pour les actes à exécution successive) ;_x000a_- parmi ce qui doit être archivé, les archives vivantes (non nécessaires au fonctionnement habituel du service mais qui doivent rester à proximité pour être probablement utilisées), des archives mortes."/>
    <n v="5"/>
    <s v="Les documents comptables et pièces justificatives doivent être archivés dans une série chronologique continue, et accessibles sans délai."/>
    <n v="5"/>
    <n v="15"/>
    <n v="1"/>
    <n v="3"/>
    <m/>
    <m/>
  </r>
  <r>
    <x v="4"/>
    <s v="Prise en charge de l'ordre de recette"/>
    <x v="52"/>
    <s v="Comptable"/>
    <s v="Pôle recette"/>
    <s v="PÔLE R - selon OFN Pôle recette -"/>
    <s v="PÔLE R - selon OFN Pôle recette -"/>
    <s v="Séverine WIBLE MATAGRIN"/>
    <s v="Documents comptables et pièces justificatives classés ou archivés de manière impropre"/>
    <s v="R7-1-2-5"/>
    <s v="Pièces manquantes, ne permettant pas de justifier les opérations."/>
    <m/>
    <n v="4"/>
    <n v="4"/>
    <n v="16"/>
    <n v="3"/>
    <m/>
    <n v="5"/>
    <m/>
    <n v="5"/>
    <m/>
    <n v="5"/>
    <n v="15"/>
    <n v="1"/>
    <n v="3"/>
    <m/>
    <m/>
  </r>
  <r>
    <x v="4"/>
    <s v="Prise en charge de l'ordre de recette"/>
    <x v="52"/>
    <s v="Comptable"/>
    <s v="Pôle recette"/>
    <s v="PÔLE R - selon OFN Pôle recette -"/>
    <s v="PÔLE R - selon OFN Pôle recette -"/>
    <s v="Séverine WIBLE MATAGRIN"/>
    <s v="Documents comptables et pièces justificatives classés ou archivés de manière impropre"/>
    <s v="R7-1-2-5"/>
    <s v="Carence dans la piste d’audit."/>
    <m/>
    <n v="3"/>
    <n v="3"/>
    <n v="9"/>
    <n v="3"/>
    <m/>
    <n v="5"/>
    <m/>
    <n v="5"/>
    <m/>
    <n v="5"/>
    <n v="15"/>
    <n v="1"/>
    <n v="3"/>
    <m/>
    <m/>
  </r>
  <r>
    <x v="4"/>
    <s v="Recouvrement"/>
    <x v="53"/>
    <s v="Comptable"/>
    <s v="Pôle recette"/>
    <s v="PÔLE R - selon OFN Pôle recette -"/>
    <s v="PÔLE R - selon OFN Pôle recette -"/>
    <s v="Séverine WIBLE MATAGRIN"/>
    <s v="Carence dans la mise en place d’une politique de recouvrement"/>
    <s v="R8-8-3-4"/>
    <s v="Absence de démarche concertée avec_x000a_l’ordonnateur."/>
    <m/>
    <n v="4"/>
    <n v="4"/>
    <n v="16"/>
    <n v="3"/>
    <s v="Etablissement d’une politique des poursuites en fonction des enjeux. _x000a_Mise en place d’une politique concertée avec_x000a_l’ordonnateur : seuils, choix des procédures… _x000a_Contrôle de supervision a posteriori, lors du diagnostic du processus, de la mise en place et de l’effectivité de ces mesures."/>
    <n v="5"/>
    <s v="Formalisation et diffusion de la politique des poursuites (échéances, seuils, modalités, choix des procédures d’exécution,_x000a_recours aux huissiers...), éventuellement sous la forme d’un planning des poursuites (chaîne d’émissions, relances, commandements…). _x000a_Diffusion des fiches sur le recouvrement_x000a_contentieux, éventuellement adaptées. _x000a_Désignation du ou des acteurs sur l’organigramme fonctionnel."/>
    <n v="5"/>
    <m/>
    <n v="5"/>
    <n v="15"/>
    <n v="1"/>
    <n v="3"/>
    <m/>
    <m/>
  </r>
  <r>
    <x v="4"/>
    <s v="Recouvrement"/>
    <x v="53"/>
    <s v="Comptable"/>
    <s v="Pôle recette"/>
    <s v="PÔLE R - selon OFN Pôle recette -"/>
    <s v="PÔLE R - selon OFN Pôle recette -"/>
    <s v="Séverine WIBLE MATAGRIN"/>
    <s v="Carence dans la mise en place d’une politique de recouvrement"/>
    <s v="R8-8-3-4"/>
    <s v="Carence dans l’optimisation des procédures de poursuites (inadéquation des actes de poursuite)."/>
    <m/>
    <n v="4"/>
    <n v="4"/>
    <n v="16"/>
    <n v="3"/>
    <m/>
    <n v="5"/>
    <m/>
    <n v="5"/>
    <m/>
    <n v="5"/>
    <n v="15"/>
    <n v="1"/>
    <n v="3"/>
    <m/>
    <m/>
  </r>
  <r>
    <x v="4"/>
    <s v="Recouvrement"/>
    <x v="53"/>
    <s v="Comptable"/>
    <s v="Pôle recette"/>
    <s v="PÔLE R - selon OFN Pôle recette -"/>
    <s v="PÔLE R - selon OFN Pôle recette -"/>
    <s v="Séverine WIBLE MATAGRIN"/>
    <s v="Carence dans la mise en oeuvre de la politique de recouvrement"/>
    <s v="R8-8-3-6"/>
    <s v="Carence dans la recherche du renseignement."/>
    <m/>
    <n v="4"/>
    <n v="4"/>
    <n v="16"/>
    <n v="3"/>
    <s v="Mise en place d’une politique en hiérarchisant les sources de renseignement en fonction de l’environnement (services de l’ordonnateur, traitement des NPAI, retours des huissiers, service Nemours &amp; Ficoba…), avec détermination d’un calendrier._x000a_Contrôle de supervision a posteriori, lors du diagnostic du processus, de la mise en place et de l’effectivité de ces mesures."/>
    <n v="5"/>
    <s v="Formalisation et diffusion de la_x000a_recherche du renseignement (sources, modalités,_x000a_calendrier...)."/>
    <n v="4"/>
    <s v="Traçabilité des demandes de renseignements."/>
    <n v="4"/>
    <n v="13"/>
    <n v="1"/>
    <n v="3"/>
    <m/>
    <s v="==&gt; Formalisation et diffusion de la_x000a_recherche du renseignement (sources, modalités,_x000a_calendrier...)._x000a_==&gt; Traçabilité des demandes de renseignements."/>
  </r>
  <r>
    <x v="4"/>
    <s v="Recouvrement"/>
    <x v="53"/>
    <s v="Comptable"/>
    <s v="Pôle recette"/>
    <s v="PÔLE R - selon OFN Pôle recette -"/>
    <s v="PÔLE R - selon OFN Pôle recette -"/>
    <s v="Séverine WIBLE MATAGRIN"/>
    <s v="Carence dans le suivi de l’activité des huissiers de justice"/>
    <s v="R8-8-3-7"/>
    <s v="Carence dans le dispositif de suivi du recouvrement forcé (Saisie Administratives à Tiers Détenteurs sur salaire ou sur compte bancaire ; huissiers en dernier recours)"/>
    <m/>
    <n v="4"/>
    <n v="4"/>
    <n v="16"/>
    <n v="3"/>
    <s v="Contrôle de la réalisation des actes de saisie ou poursuites demandés aux employeurs / banques / huissiers (autocontrôle) en s’appuyant sur le dispositif de suivi.Contrôle de supervision a posteriori, lors du_x000a_diagnostic du processus, de la mise en place et de l’effectivité de ces mesures."/>
    <n v="4"/>
    <m/>
    <n v="4"/>
    <s v="Dispositif de suivi des SATD et de l’activité des huissiers (tableau de bord ou dispositif similaire) : demandes, retours…"/>
    <n v="4"/>
    <n v="12"/>
    <n v="1"/>
    <n v="3"/>
    <m/>
    <s v="Contrôle de la réalisation des actes de saisie ou poursuites demandés aux employeurs / banques / huissiers (autocontrôle) en s’appuyant sur le dispositif de suivi.Contrôle de supervision a posteriori, lors du_x000a_diagnostic du processus, de la mise en place et de l’effectivité de ces mesures._x000a_Dispositif de suivi des SATD et de l’activité des huissiers (tableau de bord ou dispositif similaire) : demandes, retours…"/>
  </r>
  <r>
    <x v="4"/>
    <s v="Recouvrement"/>
    <x v="53"/>
    <s v="Comptable"/>
    <s v="Pôle recette"/>
    <s v="PÔLE R - selon OFN Pôle recette -"/>
    <s v="PÔLE R - selon OFN Pôle recette -"/>
    <s v="Séverine WIBLE MATAGRIN"/>
    <s v="Procédures d’exécution employées irrégulières"/>
    <s v="R8-8-3-8"/>
    <s v="Irrégularités affectant la mise en oeuvre des poursuites."/>
    <m/>
    <n v="4"/>
    <n v="4"/>
    <n v="16"/>
    <n v="3"/>
    <s v="Contrôle de la régularité de l'initialisation de l’acte de recouvrement forcé, de la mise en demeure avec LR/AR obligatoire (autocontrôle)._x000a_Contrôle de supervision a posteriori, lors du diagnostic du processus, de la mise en place et de_x000a_l’effectivité de ces mesures."/>
    <n v="5"/>
    <s v="Etablissement et diffusion d’une guide de bonnes pratiques en matière de poursuites, en s’appuyant sur les textes (IJC, instruction sur les SATD…)"/>
    <n v="5"/>
    <m/>
    <n v="5"/>
    <n v="15"/>
    <n v="1"/>
    <n v="3"/>
    <m/>
    <m/>
  </r>
  <r>
    <x v="4"/>
    <s v="Recouvrement"/>
    <x v="53"/>
    <s v="Comptable"/>
    <s v="Pôle recette"/>
    <s v="PÔLE R - selon OFN Pôle recette -"/>
    <s v="PÔLE R - selon OFN Pôle recette -"/>
    <s v="Séverine WIBLE MATAGRIN"/>
    <s v="Procédures d’exécution employées irrégulières"/>
    <s v="R8-8-3-8"/>
    <s v="Absence de formule exécutoire sur le titre de recettes."/>
    <m/>
    <n v="4"/>
    <n v="4"/>
    <n v="16"/>
    <n v="3"/>
    <m/>
    <n v="5"/>
    <m/>
    <n v="5"/>
    <m/>
    <n v="5"/>
    <n v="15"/>
    <n v="1"/>
    <n v="3"/>
    <m/>
    <m/>
  </r>
  <r>
    <x v="4"/>
    <s v="Recouvrement"/>
    <x v="54"/>
    <s v="Comptable"/>
    <s v="Pôle recette"/>
    <s v="Séverine WIBLE MATAGRIN"/>
    <s v="Nathalie GALUCHOT"/>
    <s v="Xavier EYMARD"/>
    <s v="Carence dans l’archivage des actes, justifications et documents afférents aux poursuites"/>
    <s v="R8-8-4-1"/>
    <m/>
    <m/>
    <n v="4"/>
    <n v="2"/>
    <n v="8"/>
    <n v="3"/>
    <s v="Contrôle de supervision a posteriori, lors du diagnostic du processus, de la mise en place et de l’effectivité de ces mesures."/>
    <n v="5"/>
    <s v="Etablissement et diffusion des modalités d’archivage."/>
    <n v="2"/>
    <s v="Les documents actes, justifications et documents afférents aux poursuites doivent être archivés par débiteur et chronologiquement, avec_x000a_une distinction entre archives « vivantes » et « mortes » en fonction de l’existence de la créance ou de son extinction."/>
    <n v="5"/>
    <n v="12"/>
    <n v="1"/>
    <n v="3"/>
    <s v="cf. Référentiel de contrôle interne organisationnel."/>
    <s v="Etablissement et diffusion des modalités d’archivage."/>
  </r>
  <r>
    <x v="4"/>
    <s v="Annulation / réduction des ordres de recette"/>
    <x v="55"/>
    <s v="Comptable"/>
    <s v="Pôle recette"/>
    <s v="PÔLE R - selon OFN Pôle recette -"/>
    <s v="PÔLE R - selon OFN Pôle recette -"/>
    <s v="Séverine WIBLE MATAGRIN"/>
    <s v="Irrégularité formelle du titre d’annulation ou de réduction de recettes"/>
    <s v="R8-2-1-1"/>
    <s v="Absence totale ou partielle de visa des titres d’annulation ou de réduction de recettes._x000a_"/>
    <m/>
    <n v="4"/>
    <n v="4"/>
    <n v="16"/>
    <n v="3"/>
    <s v="Visa des titres d’annulation de recettes : contrôle du respect de la régularité du titre d’annulation / réduction (autocontrôle)._x000a_Lorsque les indications ou les mentions portées sur le titre d’annulation / réduction ne permettent pas à l’agent comptable de s’assurer des motifs de l’annulation ou de la réduction ou si le titre comporte des irrégularités matérielles, signalement à l’ordonnateur du refus de prise en charge._x000a_Contrôle de supervision contemporain lors du visa du courrier._x000a_Contrôle de supervision a posteriori, lors du diagnostic du processus, de la mise en place et de l’effectivité de ces mesures."/>
    <n v="3"/>
    <s v="Diffusion des instructions IJC et ICC sur ce thème. Désignation du ou des acteurs sur l’organigramme fonctionnel."/>
    <n v="5"/>
    <s v="Eventuellement, courrier de_x000a_signalement de suspension de prise en charge."/>
    <n v="5"/>
    <n v="13"/>
    <n v="1"/>
    <n v="3"/>
    <m/>
    <s v="Visa des titres d’annulation de recettes : contrôle du respect de la régularité du titre d’annulation / réduction (autocontrôle)._x000a_Lorsque les indications ou les mentions portées sur le titre d’annulation / réduction ne permettent pas à l’agent comptable de s’assurer des motifs de l’annulation ou de la réduction ou si le titre comporte des irrégularités matérielles, signalement à l’ordonnateur du refus de prise en charge._x000a_Contrôle de supervision contemporain lors du visa du courrier._x000a_Contrôle de supervision a posteriori, lors du diagnostic du processus, de la mise en place et de l’effectivité de ces mesures._x000a__x000a_"/>
  </r>
  <r>
    <x v="4"/>
    <s v="Annulation / réduction des ordres de recette"/>
    <x v="55"/>
    <s v="Comptable"/>
    <s v="Pôle recette"/>
    <s v="PÔLE R - selon OFN Pôle recette -"/>
    <s v="PÔLE R - selon OFN Pôle recette -"/>
    <s v="Séverine WIBLE MATAGRIN"/>
    <s v="Irrégularité formelle du titre d’annulation ou de réduction de recettes"/>
    <s v="R8-2-1-1"/>
    <s v="Les informations produites (ou non) à l’appui de la réduction ou de l’annulation du titre d’annulation ou de réduction de recettes ne permettent pas d’asseoir le contrôle de l’agent comptable."/>
    <s v="Contrôle de l’annulation / réduction de l’ordre de recettes"/>
    <n v="4"/>
    <n v="4"/>
    <n v="16"/>
    <n v="3"/>
    <m/>
    <n v="3"/>
    <m/>
    <n v="5"/>
    <m/>
    <n v="5"/>
    <n v="13"/>
    <n v="1"/>
    <n v="3"/>
    <m/>
    <m/>
  </r>
  <r>
    <x v="4"/>
    <s v="Annulation / réduction des ordres de recette"/>
    <x v="55"/>
    <s v="Comptable"/>
    <s v="Pôle recette"/>
    <s v="PÔLE R - selon OFN Pôle recette -"/>
    <s v="PÔLE R - selon OFN Pôle recette -"/>
    <s v="Séverine WIBLE MATAGRIN"/>
    <s v="Pièces justificatives insuffisantes ou irrégulières"/>
    <s v="R6-3-1-4"/>
    <s v="Les pièces justificatives produites (ou non) à l’appui du titre de réduction / annulation ne permettent pas d’asseoir le contrôle du comptable._x000a_"/>
    <m/>
    <n v="4"/>
    <n v="4"/>
    <n v="16"/>
    <n v="3"/>
    <s v="Contrôle de la présence et de la qualité des pièces justificatives produites par l’ordonnateur. Contrôle de la justification des annulations et réductions au vu des pièces justificatives (autocontrôle)._x000a_Lorsque les justifications sont insuffisantes pour motiver l’annulation ou de la réduction, signalement à l’ordonnateur du refus de prise en charge._x000a_Contrôle de supervision contemporain lors du visa du courrier._x000a_Contrôle de supervision a posteriori, lors du diagnostic du processus, de la mise en place et de l’effectivité de ces mesures."/>
    <n v="3"/>
    <s v="Elaboration et diffusion d’une_x000a_liste des pièces justificatives des annulations /_x000a_réductions."/>
    <n v="3"/>
    <s v="Courrier de signalement de suspension_x000a_de prise en charge."/>
    <n v="5"/>
    <n v="11"/>
    <n v="1"/>
    <n v="3"/>
    <m/>
    <s v="Contrôle de la présence et de la qualité des pièces justificatives produites par l’ordonnateur. Contrôle de la justification des annulations et réductions au vu des pièces justificatives (autocontrôle)._x000a_Lorsque les justifications sont insuffisantes pour motiver l’annulation ou de la réduction, signalement à l’ordonnateur du refus de prise en charge._x000a_Contrôle de supervision contemporain lors du visa du courrier._x000a_Contrôle de supervision a posteriori, lors du diagnostic du processus, de la mise en place et de l’effectivité de ces mesures._x000a__x000a_Elaboration et diffusion d’une_x000a_liste des pièces justificatives des annulations /_x000a_réductions."/>
  </r>
  <r>
    <x v="4"/>
    <s v="Annulation / réduction des ordres de recette"/>
    <x v="55"/>
    <s v="Comptable"/>
    <s v="Pôle recette"/>
    <s v="PÔLE R - selon OFN Pôle recette -"/>
    <s v="PÔLE R - selon OFN Pôle recette -"/>
    <s v="Séverine WIBLE MATAGRIN"/>
    <s v="Pièces justificatives insuffisantes ou irrégulières"/>
    <s v="R6-3-1-4"/>
    <s v="Erreur ou fraude sur les annulations ou les réductions des titres de recettes. Erreur ou fraude sur des modifications de l’identité et des références du débiteur."/>
    <m/>
    <n v="4"/>
    <n v="2"/>
    <n v="8"/>
    <n v="3"/>
    <m/>
    <n v="3"/>
    <m/>
    <n v="3"/>
    <m/>
    <n v="5"/>
    <n v="11"/>
    <n v="1"/>
    <n v="3"/>
    <m/>
    <m/>
  </r>
  <r>
    <x v="4"/>
    <s v="Annulation / réduction des ordres de recette"/>
    <x v="56"/>
    <s v="Comptable"/>
    <s v="Pôle recette"/>
    <s v="Séverine WIBLE MATAGRIN"/>
    <s v="Nathalie GALUCHOT"/>
    <s v="Xavier EYMARD"/>
    <s v="Pièces justificatives insuffisantes ou irrégulières"/>
    <s v="R6-3-1-4"/>
    <m/>
    <m/>
    <n v="4"/>
    <n v="2"/>
    <n v="8"/>
    <n v="3"/>
    <s v="Contrôle de la validité de la remise au vu des pièces justificatives (autocontrôle). _x000a_Contrôle de supervision contemporain lors de la signature de la décision de remise (signature du bordereau de transmission de l’ordre de dépense)._x000a_Éventuellement, contrôle de supervision a posteriori, lors du diagnostic du processus, de la mise en place et de l’effectivité de ces mesures."/>
    <n v="5"/>
    <s v="Elaboration et diffusion d’une liste des pièces justificatives des remises gracieuses._x000a_Désignation du ou des acteurs sur l’organigramme fonctionnel."/>
    <n v="2"/>
    <s v="Archivage des copies des bordereaux de transmission."/>
    <n v="5"/>
    <n v="12"/>
    <n v="1"/>
    <n v="3"/>
    <m/>
    <s v="Elaboration et diffusion d’une liste des pièces justificatives des remises gracieuses._x000a_"/>
  </r>
  <r>
    <x v="4"/>
    <s v="Remise gracieuse"/>
    <x v="56"/>
    <s v="Comptable"/>
    <s v="Pôle recette"/>
    <s v="Séverine WIBLE MATAGRIN"/>
    <s v="Nathalie GALUCHOT"/>
    <s v="Xavier EYMARD"/>
    <s v="Non validation de la remise gracieuse par les autorités compétentes"/>
    <s v="R8-9-1-1"/>
    <s v="Non respect des dispositions de l'article 193 du décret GBCP 2012"/>
    <m/>
    <n v="4"/>
    <n v="2"/>
    <n v="8"/>
    <n v="3"/>
    <s v="Contrôle de l’intervention des autorités de validation de la remise (autocontrôle)._x000a_Contrôle de supervision contemporain lors de lasignature de la décision de remise (signature du bordereau de transmission de l’ordre de dépense)._x000a_Éventuellement, contrôle de supervision a posteriori, lors du diagnostic du processus, de la mise en place et de l’effectivité de ces mesures."/>
    <n v="5"/>
    <m/>
    <n v="2"/>
    <m/>
    <n v="5"/>
    <n v="12"/>
    <n v="1"/>
    <n v="3"/>
    <m/>
    <m/>
  </r>
  <r>
    <x v="4"/>
    <s v="Remise gracieuse"/>
    <x v="57"/>
    <s v="Comptable"/>
    <s v="Pôle recette"/>
    <s v="Séverine WIBLE MATAGRIN"/>
    <s v="Nathalie GALUCHOT"/>
    <s v="Xavier EYMARD"/>
    <s v="Pièces justificatives insuffisantes ou irrégulières"/>
    <s v="R6-3-1-4"/>
    <s v="Les pièces justificatives produites (ou non) à l’appui l’ordre de dépense afférent à la remise gracieuse ne permettent pas d’asseoir le contrôle de l’agent comptable et de justifier la remise gracieuse."/>
    <m/>
    <n v="4"/>
    <n v="2"/>
    <n v="8"/>
    <n v="3"/>
    <s v="Contrôle de la présence et de la qualité des pièces justificatives produites par l’ordonnateur. Contrôle de la validité de la remise gracieuse au vu des pièces justificatives (autocontrôle)._x000a_Lorsque les justifications sont insuffisantes pour motiver la remise, signalement à l’ordonnateur du refus de prise en charge._x000a_Contrôle de supervision contemporain lors du visa du courrier._x000a_Contrôle de supervision a posteriori, lors du diagnostic du processus, de la mise en place et de l’effectivité de ces mesures."/>
    <n v="5"/>
    <s v="Elaboration et diffusion d’une liste des pièces justificatives des remises gracieuses._x000a_Désignation du ou des acteurs sur l’organigramme fonctionnel."/>
    <n v="2"/>
    <s v="Courrier de signalement de suspension de prise en charge."/>
    <n v="5"/>
    <n v="12"/>
    <n v="1"/>
    <n v="3"/>
    <m/>
    <m/>
  </r>
  <r>
    <x v="4"/>
    <s v="Admission en non valeur"/>
    <x v="58"/>
    <s v="Comptable"/>
    <s v="Pôle recette"/>
    <s v="Séverine WIBLE MATAGRIN"/>
    <s v="Nathalie GALUCHOT"/>
    <s v="Xavier EYMARD"/>
    <s v="Pièces justificatives insuffisantes ou irrégulières"/>
    <s v="R6-3-1-4"/>
    <m/>
    <m/>
    <n v="4"/>
    <n v="4"/>
    <n v="16"/>
    <n v="3"/>
    <s v="Contrôle de la validité de la demande de non-valeur au vu des pièces justificatives (autocontrôle)._x000a_Contrôle de supervision contemporain lors de la signature de la demande d’admission en non-valeur (signature du bordereau)._x000a_Contrôle de supervision a posteriori, lors du diagnostic du processus, de la mise en place et de l’effectivité de ces mesures."/>
    <n v="5"/>
    <s v="Elaboration et diffusion d’une liste des pièces justificatives des admissions en non-valeur (poursuites, demandes de renseignement, réalisées et infructueuses)._x000a_Désignation du ou des acteurs sur l’organigramme fonctionnel."/>
    <n v="2"/>
    <m/>
    <n v="5"/>
    <n v="12"/>
    <n v="1"/>
    <n v="3"/>
    <m/>
    <s v="Elaboration et diffusion d’une liste des pièces justificatives des admissions en non-valeur (poursuites, demandes de renseignement, réalisées et infructueuses)."/>
  </r>
  <r>
    <x v="4"/>
    <s v="Inventaire"/>
    <x v="30"/>
    <s v="Comptable"/>
    <s v="Administration générale"/>
    <s v="Nathalie GALUCHOT"/>
    <s v="Séverine WIBLE MATAGRIN"/>
    <s v="Xavier EYMARD"/>
    <s v="Carences dans le recensement des produits à rattacher"/>
    <s v="R8-6-1-3"/>
    <s v="Absence de recensement de l’ensemble des produits à rattacher à l’exercice._x000a_"/>
    <m/>
    <n v="4"/>
    <n v="4"/>
    <n v="16"/>
    <n v="3"/>
    <s v="Contrôle de la réception des données (autocontrôle) tracé sur le tableau de bord._x000a_Relance de l’acteur responsable chargé du suivi du recensement, en cas de détection d’un service gestionnaire n’ayant pas adressé son recensement (autocontrôle)._x000a_Contrôle de supervision contemporain par le visa du courrier de relance adressé à l’acteur chargé du suivi du recensement._x000a_Contrôle de supervision à posteriori, lors du diagnostic de processus, de la mise en place et de l’effectivité de ces mesures."/>
    <n v="5"/>
    <s v="Etablissement et diffusion de la description de la procédure de recensement des produits à rattacher (acteurs, délais et calendrier...) si possible en lien avec l’ordonnateur / l’acteur chargé du recensement des provisions._x000a_Établissement d’un annuaire des services gestionnaires responsables de la production de l’information sur les produits à rattacher (annuaire correspondant aux services gestionnaires habilités à constater une recette)._x000a_Désignation du ou des acteurs sur l’organigrammefonctionnel."/>
    <n v="2"/>
    <s v="Tableau de bord (ou annuaire des services gestionnaires) de la réception des données, annoté à chaque réception. Courriers de relances adressés au responsable chargé du suivi du recensement resté muet."/>
    <n v="5"/>
    <n v="12"/>
    <n v="1"/>
    <n v="3"/>
    <m/>
    <s v="Etablissement et diffusion de la description de la procédure de recensement des produits à rattacher (acteurs, délais et calendrier...) si possible en lien avec l’ordonnateur / l’acteur chargé du recensement des provisions._x000a_Établissement d’un annuaire des services gestionnaires responsables de la production de l’information sur les produits à rattacher (annuaire correspondant aux services gestionnaires habilités à constater une recette)._x000a_Désignation du ou des acteurs sur l’organigrammefonctionnel."/>
  </r>
  <r>
    <x v="4"/>
    <s v="Inventaire"/>
    <x v="30"/>
    <s v="Comptable"/>
    <s v="Administration générale"/>
    <s v="Nathalie GALUCHOT"/>
    <s v="Séverine WIBLE MATAGRIN"/>
    <s v="Xavier EYMARD"/>
    <s v="Carences dans le recensement des produits à rattacher"/>
    <s v="R8-6-1-3"/>
    <s v="Absence d’établissement d’un annuaire des services gestionnaires susceptibles de produire de l’information sur les produits à rattacher. L’agent comptable ne reçoit pas les données pour l’ensemble des gestionnaires."/>
    <m/>
    <n v="4"/>
    <n v="4"/>
    <n v="16"/>
    <n v="3"/>
    <m/>
    <n v="5"/>
    <m/>
    <n v="2"/>
    <m/>
    <n v="5"/>
    <n v="12"/>
    <n v="1"/>
    <n v="3"/>
    <m/>
    <m/>
  </r>
  <r>
    <x v="4"/>
    <s v="Inventaire"/>
    <x v="30"/>
    <s v="Comptable"/>
    <s v="Administration générale"/>
    <s v="Nathalie GALUCHOT"/>
    <s v="Séverine WIBLE MATAGRIN"/>
    <s v="Xavier EYMARD"/>
    <s v="Informations transmises hors délai"/>
    <s v="R2-1-1-3"/>
    <s v="Les éléments d’information comptable sur les produits à rattacher ne sont pas transmises dans les délais."/>
    <m/>
    <n v="4"/>
    <n v="4"/>
    <n v="16"/>
    <n v="3"/>
    <s v="Contrôle du respect du calendrier (autocontrôle) tracé sur le tableau de bord._x000a_Relance de l’acteur responsable chargé du suivi du recensement, en cas de détection de non respect du calendrier (autocontrôle)._x000a_Contrôle de supervision contemporain par le visa du courrier de relance adressé à l’acteur chargé du suivi du recensement._x000a_Restitutions, clôture terminée, sur le respect du calendrier à l’acteur chargé du suivi du recensement._x000a_Contrôle de supervision à posteriori, lors du diagnostic de processus, de la mise en place et de l’effectivité de ces mesures."/>
    <n v="4"/>
    <s v="Documentation et diffusion d’un calendrier, établi si possible en lien l’ordonnateur, de transmission de l’information comptable."/>
    <n v="5"/>
    <s v="Tableau de bord (ou annuaire des services gestionnaires) de la réception des données, annoté à chaque réception._x000a_Courriers de relances adressés au responsable chargé du suivi du recensement resté muet."/>
    <n v="4"/>
    <n v="13"/>
    <n v="1"/>
    <n v="3"/>
    <m/>
    <s v="Tableau de bord (ou annuaire des services gestionnaires) de la réception des données, annoté à chaque réception._x000a_Courriers de relances adressés au responsable chargé du suivi du recensement resté muet."/>
  </r>
  <r>
    <x v="4"/>
    <s v="Inventaire"/>
    <x v="31"/>
    <s v="Comptable"/>
    <s v="Pôle comptabilité"/>
    <s v="Isabelle BUDIN"/>
    <s v="Nathalie GALUCHOT"/>
    <s v="Xavier EYMARD"/>
    <s v="Exercice de rattachement erroné"/>
    <s v="R8-6-2-3"/>
    <s v="Les produits ne sont pas rattachés à l’exercice qui les concerne."/>
    <m/>
    <n v="4"/>
    <n v="4"/>
    <n v="16"/>
    <n v="3"/>
    <s v="Contrôle du rattachement au bon exercice des produits à rattacher (autocontrôle)._x000a_Éventuellement, un contrôle peut être mis en oeuvre ultérieurement à la clôture pour s’assurer que des produits, désormais mis en recouvrement, n’auraient pas dû être comptabilisées en produits à_x000a_recevoir (autocontrôle). La détection de tels produits donnerait lieu à notification aux services gestionnaires pour prise en compte lors de la prochaine clôture._x000a_Contrôle de supervision à posteriori, lors du diagnostic de processus, de la mise en place et de l’effectivité de ces mesures."/>
    <n v="2"/>
    <s v="Diffusion de la documentation sur les contrôles de l’agent comptable en matière de recettes dans le cadre de la procédure des produits à recevoir._x000a_Diffusion de la documentation sur les écritures de charges à payer et de produits à recevoir._x000a_Élaboration et diffusion des normes conduisant à rattacher des produits à l’exercice (typologie des produits, des faits générateurs...). Notamment, la doc DGFiP sur la clôture"/>
    <n v="5"/>
    <m/>
    <n v="5"/>
    <n v="12"/>
    <n v="1"/>
    <n v="3"/>
    <m/>
    <s v="Contrôle du rattachement au bon exercice des produits à rattacher (autocontrôle)._x000a_Éventuellement, un contrôle peut être mis en oeuvre ultérieurement à la clôture pour s’assurer que des produits, désormais mis en recouvrement, n’auraient pas dû être comptabilisées en produits à_x000a_payer (autocontrôle). La détection de tels produits donnerait lieu à notification aux services gestionnaires pour prise en compte lors de la prochaine clôture._x000a_Contrôle de supervision à posteriori, lors du diagnostic de processus, de la mise en place et de l’effectivité de ces mesures."/>
  </r>
  <r>
    <x v="4"/>
    <s v="Inventaire"/>
    <x v="31"/>
    <s v="Comptable"/>
    <s v="Pôle comptabilité"/>
    <s v="Isabelle BUDIN"/>
    <s v="Nathalie GALUCHOT"/>
    <s v="Xavier EYMARD"/>
    <s v="Enregistrements comptables erronés"/>
    <s v="R2-1-1-7"/>
    <m/>
    <m/>
    <n v="4"/>
    <n v="4"/>
    <n v="16"/>
    <n v="3"/>
    <s v="Contrôle de l’enregistrement au bon compte selon la nature des produits à rattacher (autocontrôle)._x000a_Contrôle de supervision a posteriori, lors du diagnostic du processus, de la mise en place de ces mesures."/>
    <n v="5"/>
    <m/>
    <n v="5"/>
    <m/>
    <n v="5"/>
    <n v="15"/>
    <n v="1"/>
    <n v="3"/>
    <m/>
    <m/>
  </r>
  <r>
    <x v="2"/>
    <s v="Réception et détention des biens immobiliers"/>
    <x v="24"/>
    <s v="Comptable"/>
    <s v="Pôle comptabilité"/>
    <s v="Nicolas BAYER"/>
    <s v="Natacha BERNADIN"/>
    <s v="Isabelle BUDIN"/>
    <s v="Discordance entre comptabilités générale et auxiliaire"/>
    <s v="R6-2-2-3"/>
    <s v="La comptabilité générale ne correspond pas à la comptabilité auxiliaire."/>
    <m/>
    <n v="2"/>
    <n v="2"/>
    <n v="4"/>
    <n v="2"/>
    <s v="contrôle d’ajustement, à chaque enregistrement, entre l’état de l’actif et la comptabilité générale (autocontrôle) au vu de l’information transmise par le service chargé du suivi du parc immobilier._x000a__x000a_Contrôle de supervision a posteriori recommandé (à programmer dans le plan de contrôle interne). _x000a__x000a_Contrôle de supervision, lors du diagnostic du processus, de la mise en place et de l’effectivité de ces mesures."/>
    <n v="4"/>
    <s v="Documentation : établissement et diffusion de la description des modalités d’ajustement entre la comptabilité générale et la comptabilité auxiliaire des immobilisations (fichier des immobilisations, état de l’actif)."/>
    <n v="4"/>
    <m/>
    <n v="4"/>
    <n v="12"/>
    <n v="1"/>
    <n v="2"/>
    <m/>
    <m/>
  </r>
  <r>
    <x v="2"/>
    <s v="Réception et détention des biens immobiliers"/>
    <x v="24"/>
    <s v="Comptable"/>
    <s v="Pôle comptabilité"/>
    <s v="Nicolas BAYER"/>
    <s v="Natacha BERNADIN"/>
    <s v="Isabelle BUDIN"/>
    <s v="Discordance entre comptabilités générale et auxiliaire"/>
    <s v="R6-2-2-3"/>
    <s v="Carence dans l’ajustement entre la comptabilité auxiliaire des immobilisations (fichier des immobilisation, état de l’actif) et la comptabilité générale."/>
    <m/>
    <n v="2"/>
    <n v="2"/>
    <n v="4"/>
    <n v="2"/>
    <m/>
    <n v="4"/>
    <m/>
    <n v="4"/>
    <m/>
    <n v="4"/>
    <n v="12"/>
    <n v="1"/>
    <n v="2"/>
    <m/>
    <m/>
  </r>
  <r>
    <x v="2"/>
    <s v="Inventaire"/>
    <x v="2"/>
    <s v="Comptable"/>
    <s v="Pôle comptabilité"/>
    <s v="Nicolas BAYER"/>
    <s v="Natacha BERNADIN"/>
    <s v="Isabelle BUDIN"/>
    <s v="Carence dans la tenue du fichier des immobilisations et de l’état de l’actif"/>
    <s v="R6-1-1-4"/>
    <s v="Carence dans l’identification des biens inventoriés dans le fichier des immobilisations et l’état de l’actif (insuffisance au niveau de la désignation des biens et du suivi de leur évaluation)."/>
    <m/>
    <n v="2"/>
    <n v="2"/>
    <n v="4"/>
    <n v="2"/>
    <s v="Contrôle (périodique, au minimum en fin d’exercice) de la qualité du contenu de l’état de l’actif (autocontrôle)._x000a__x000a_En cas d’anomalies et d’impossibilité de rectifications au sein du poste, saisine de l’ordonnateur pour compléments d’information. Contrôle de supervision contemporain lors du visa de courrier de saisine de l’ordonnateur._x000a__x000a_Contrôle de supervision, lors du diagnostic du processus, de la mise en place effective de ces mesures."/>
    <n v="4"/>
    <s v="Diffusion des instructions M9 (fasciules 5 et 6)"/>
    <n v="5"/>
    <s v="Établissement d’un état de l’actif (fichier des immobilisations) avec détails et libellés explicites par biens (doivent être nettement identifiées, pour chaque bien immobilier, les valeurs d’entrées et les coûts des éventuels travaux ultérieurs réalisés sur ces biens ainsi que les modalités de leur financement : la valeur brute lors de l’entrée au patrimoine, la contrepartie lorsque le bien n’est pas autofinancé c’est-à-dire dotation, don ou legs, subvention d’investissement…, la valeur nette comptable, les amortissements, les pertes de valeur, le montant des travaux ultérieurs immobilisés pour le bien, les financements extérieurs reçus pour le bien, la valeur nette comptable des travaux). _x000a__x000a_Archivage des copies de courriers de saisine de l’ordonnateur."/>
    <n v="4"/>
    <n v="13"/>
    <n v="1"/>
    <n v="2"/>
    <m/>
    <m/>
  </r>
  <r>
    <x v="0"/>
    <s v="Organisation comptable"/>
    <x v="59"/>
    <s v="Comptable"/>
    <s v="Administration générale"/>
    <s v="Responsables de pôle"/>
    <s v="Nathalie GALUCHOT"/>
    <s v="Xavier EYMARD"/>
    <s v="Désorganisation de la fonction financière et comptable"/>
    <s v="R1-1-5-1"/>
    <s v="Les choix ne sont pas faits, entraînant une incertitude dans les procédures comptables."/>
    <m/>
    <n v="2"/>
    <n v="3"/>
    <n v="6"/>
    <n v="2"/>
    <s v="Pour chaque cas, l’établissement doit opter pour une solution conformément à l'IJC et l'ICC"/>
    <n v="5"/>
    <s v="Documentation des options comptables prises par l’établissement._x000a_Diffusion des choix faits, éventuellement explicités, aux acteurs intéressés."/>
    <n v="5"/>
    <s v="Archivage des options comptables dans le dossier de révision."/>
    <n v="5"/>
    <n v="15"/>
    <n v="1"/>
    <n v="2"/>
    <m/>
    <m/>
  </r>
  <r>
    <x v="0"/>
    <s v="Organisation comptable"/>
    <x v="59"/>
    <s v="Comptable"/>
    <s v="Administration générale"/>
    <s v="Responsables de pôle"/>
    <s v="Nathalie GALUCHOT"/>
    <s v="Xavier EYMARD"/>
    <s v="Utilisation non conforme de la nomenclature des comptes"/>
    <s v="R1-1-5-2"/>
    <s v="Absence d’utilisation des comptes réglementaires et nécessaires dans la comptabilité de l’organisme._x000a_Utilisation de comptes différents de ceux prévus par la réglementation pour enregistrer une opération._x000a_Non utilisation des comptes selon la périodicité prévue par la réglementation._x000a_Utilisation d’autres comptes que ceux correspondant à une nature d’opération._x000a_Contrairement à leur destination originelle, certains comptes peuvent comporter des opérations ne devant pas figurer en imputation provisoire."/>
    <m/>
    <n v="2"/>
    <n v="3"/>
    <n v="6"/>
    <n v="2"/>
    <s v="Autocontrôle à chaque enregistrement comptable (contrôle de la conformité entre les comptes ouverts à la balance et ceux prévus par les instructions comptables)._x000a_Plan de contrôle interne :_x000a_Supervision a posteriori (éventuellement à programmer dans le plan de contrôle interne)._x000a_Supervision a posteriori, lors d’un diagnostic organisationnel (au moins annuel), des comptes ouverts mais non mouvementés_x000a_depuis le début de l’année (balance d’entrée mais absence d’opérations depuis lors)."/>
    <n v="5"/>
    <s v="Instructions comptables. Plan comptable particulier de l’établissement."/>
    <n v="5"/>
    <m/>
    <n v="5"/>
    <n v="15"/>
    <n v="1"/>
    <n v="2"/>
    <m/>
    <m/>
  </r>
  <r>
    <x v="0"/>
    <s v="Organisation comptable"/>
    <x v="39"/>
    <s v="Comptable"/>
    <s v="Administration générale"/>
    <s v="Responsables de pôle"/>
    <s v="Nathalie GALUCHOT"/>
    <s v="Xavier EYMARD"/>
    <s v="Répartition des comptes entre services lacunaire ou non pertinente"/>
    <s v="R1-1-3-4"/>
    <s v="Une répartition défectueuse des comptes entre secteurs présente les risques suivants :_x000a_- dilution de responsabilité avec des discordances, des dossiers laissés en sommeil, et des correspondants insatisfaits (notamment les régisseurs) ;_x000a_- tenue en double des dossiers par deux secteurs ;_x000a_- maîtrise d’une procédure entière par un seul acteur._x000a_Désorganisation et inefficacité de l’agence comptable."/>
    <m/>
    <n v="2"/>
    <n v="3"/>
    <n v="6"/>
    <n v="2"/>
    <s v="En agence comptable, la répartition des comptes doit prendre en considération :_x000a_- la logique d’organisation de l’entité (répartition par métier ou par correspondant : cas des régisseurs, où un secteur peut être chargé des relations avec eux, ces deux_x000a_logiques pouvant se combiner) ;_x000a_- l’attribution des tâches qui reposent sur les principes d’organisation de chaque processus comptable._x000a_Désignation d’un secteur responsable par compte de comptabilité générale, par l’agent comptable._x000a_Dans l’hypothèse où plusieurs secteurs sont appelés à passer des écritures sur un même compte, un secteur responsable unique du compte doit être désigné._x000a_Désignation du ou des agents chargés du suivi d’un ou de plusieurs comptes de comptabilité générale dans chaque secteur responsable._x000a_Plan de contrôle interne :_x000a_Supervision a posteriori, lors d’un diagnostic organisationnel (au moins annuel), de la désignation des agents chargés du suivi des comptes."/>
    <n v="5"/>
    <s v="Décision de répartition par l’agent comptable._x000a_Tout document formalisant la répartition et la responsabilité des comptes dans l’agence comptable : organigramme fonctionnel…_x000a_La répartition de la responsabilité des comptes par secteurs est complétée par la répartition de la responsabilité des comptes par agents, formalisée au travers de l’organigramme fonctionnel du service."/>
    <n v="5"/>
    <m/>
    <n v="5"/>
    <n v="15"/>
    <n v="1"/>
    <n v="2"/>
    <m/>
    <m/>
  </r>
  <r>
    <x v="0"/>
    <s v="Organisation comptable"/>
    <x v="39"/>
    <s v="Comptable"/>
    <s v="Administration générale"/>
    <s v="Responsables de pôle"/>
    <s v="Nathalie GALUCHOT"/>
    <s v="Xavier EYMARD"/>
    <s v="Incohérence de la répartition de la responsabilité des comptes"/>
    <s v="R1-1-3-1"/>
    <s v="Les comptes sont répartis entre les secteurs de l’agence comptable sans tenir compte des cycles et des processus constituant les métiers de ces services._x000a_Forte concentration de la responsabilité générale des comptes sur un seul secteur._x000a_Absence de mise à jour de la répartition des comptes."/>
    <m/>
    <n v="2"/>
    <n v="3"/>
    <n v="6"/>
    <n v="2"/>
    <s v="La répartition des comptes entre services doit correspondre schématiquement à la cartographie des processus comptables._x000a_L’agent comptable doit mettre en place une procédure de mise à jour de la répartition des comptes par secteur pour tenir compte :_x000a_- de chaque modification de missions ;_x000a_- de chaque modification de nomenclature ;_x000a_- de chaque modification de l’organigramme._x000a_Plan de contrôle interne :_x000a_Supervision a posteriori, lors d’un diagnostic organisationnel (au moins annuel), de la cohérence et de l’actualité de cette répartition."/>
    <n v="5"/>
    <s v="Tout document formalisant la répartition et la responsabilité des comptes dans l’agence comptable."/>
    <n v="5"/>
    <m/>
    <n v="5"/>
    <n v="15"/>
    <n v="1"/>
    <n v="2"/>
    <m/>
    <m/>
  </r>
  <r>
    <x v="0"/>
    <s v="Organisation comptable"/>
    <x v="39"/>
    <s v="Comptable"/>
    <s v="Administration générale"/>
    <s v="Responsables de pôle"/>
    <s v="Nathalie GALUCHOT"/>
    <s v="Xavier EYMARD"/>
    <s v="Absence de suivi des comptes partagés par différents services"/>
    <s v="R1-1-3-2"/>
    <s v="Certains comptes partagés entre plusieurs secteurs ne sont pas placés sous la responsabilité d’un seul secteur._x000a_Les comptes partagés entre différents secteurs de l’agence comptable ne font pas l’objet d’un suivi spécifique."/>
    <m/>
    <n v="2"/>
    <n v="3"/>
    <n v="6"/>
    <n v="2"/>
    <s v="Un secteur responsable unique du compte doit être désigné. Les autres secteurs doivent, à sa demande, lui communiquer l’ensemble des pièces justificatives permettant_x000a_d’opérer les contrôles ou des documents prouvant les ajustements qu’ils ont opérés._x000a_Plan de contrôle interne :_x000a_Supervision a posteriori, lors d’un diagnostic organisationnel (au moins annuel), de l’effectivité de ces mesures, en particulier de la communication des pièces entre secteurs."/>
    <n v="5"/>
    <s v="Tout support recensant les comptes partagés : organigramme fonctionnel, etc."/>
    <n v="5"/>
    <m/>
    <n v="5"/>
    <n v="15"/>
    <n v="1"/>
    <n v="2"/>
    <m/>
    <m/>
  </r>
  <r>
    <x v="0"/>
    <s v="Organisation comptable"/>
    <x v="18"/>
    <s v="Comptable"/>
    <s v="Administration générale"/>
    <s v="Responsables de pôle"/>
    <s v="Nathalie GALUCHOT"/>
    <s v="Xavier EYMARD"/>
    <s v="Erreur d’enregistrement manuel ou par intégration - Discordances entre la comptabilité générale et les comptabilités de développement, ou entre comptabilités de développement"/>
    <s v="R1-1-1-6"/>
    <s v="Discordances entre la comptabilité générale et les comptabilités de développement, ou entre comptabilités de développement._x000a_Discordances entre les applications informatiques._x000a_Les informations comptables de l’application remettante ne sont pas identique à celles enregistrées dans l’application de destination._x000a_Absence d’ajustements quotidiens et/ou rectification tardive des erreurs détectées."/>
    <m/>
    <n v="2"/>
    <n v="2"/>
    <n v="4"/>
    <n v="2"/>
    <s v="Contrôle d’ajustement entre les comptabilités générale/de développement (autocontrôle) à chaque intégration ou à chaque comptabilisation manuelle._x000a_Plan de contrôle interne :_x000a_Supervision a posteriori (éventuellement à programmer dans le plan de contrôle interne)._x000a_Supervision a posteriori, lors d’un diagnostic organisationnel (au moins annuel), de la mise en place et de l’effectivité de ces mesures."/>
    <n v="5"/>
    <s v="Documentation et diffusion des contrôles d’ajustement (guides de procédure, fiches de contrôle…)."/>
    <n v="5"/>
    <m/>
    <n v="5"/>
    <n v="15"/>
    <n v="1"/>
    <n v="2"/>
    <m/>
    <m/>
  </r>
  <r>
    <x v="0"/>
    <s v="Organisation informatique"/>
    <x v="20"/>
    <s v="Comptable"/>
    <s v="Administration générale"/>
    <s v="Responsables de pôle"/>
    <s v="Nathalie GALUCHOT"/>
    <s v="Xavier EYMARD"/>
    <s v="Absence de respect des habilitations octroyées"/>
    <s v="R1-3-1-7"/>
    <s v="Existence d’habilitations non utilisées, dont l’existence peut avoir été oubliée par les utilisateurs._x000a_Désorganisation et inefficacité des services."/>
    <m/>
    <n v="2"/>
    <n v="2"/>
    <n v="4"/>
    <n v="2"/>
    <s v="Éventuellement, mise en place d’une revue d’utilisateur initiée par le centre informatique chargé de l’administration de l’application._x000a_Plan de contrôle interne :_x000a_Supervision a posteriori, lors d’un diagnostic organisationnel (au moins annuel), sur les habilitations attribuées au service mais non attribuée à l’utilisateur."/>
    <n v="5"/>
    <m/>
    <n v="5"/>
    <m/>
    <n v="5"/>
    <n v="15"/>
    <n v="1"/>
    <n v="2"/>
    <m/>
    <m/>
  </r>
  <r>
    <x v="0"/>
    <s v="Organisation informatique"/>
    <x v="20"/>
    <s v="Comptable"/>
    <s v="Administration générale"/>
    <s v="Responsables de pôle"/>
    <s v="Nathalie GALUCHOT"/>
    <s v="Xavier EYMARD"/>
    <s v="Absence de respect des modalités d’organisation et de traçabilité en matière comptable"/>
    <s v="R1-3-1-9"/>
    <s v="Désorganisation des services._x000a_Absence du respect des tâches attribuées._x000a_Utilisation par un auditeur d’un code utilisateur attribué à un autre acteur."/>
    <m/>
    <n v="2"/>
    <n v="2"/>
    <n v="4"/>
    <n v="2"/>
    <s v="Les auditeurs ne peuvent avoir accès au système d’information comptable qu’en profil consultation._x000a_Plan de contrôle interne :_x000a_Supervision a posteriori, lors d’un diagnostic organisationnel (au moins annuel), de la mise en place et de l’effectivité de ces mesures."/>
    <n v="5"/>
    <s v="Indication des acteurs habilités et de leur identifiant dans l’organigramme fonctionnel (via les habilitations figurant sur l’OF, ou sur un document annexe versé comme l’OF dans le dossier de révision)."/>
    <n v="5"/>
    <s v="Traçabilité des demandes d’habilitation."/>
    <n v="5"/>
    <n v="15"/>
    <n v="1"/>
    <n v="2"/>
    <m/>
    <m/>
  </r>
  <r>
    <x v="0"/>
    <s v="Organisation informatique"/>
    <x v="21"/>
    <s v="Comptable"/>
    <s v="Administration générale"/>
    <s v="Responsables de pôle"/>
    <s v="Nathalie GALUCHOT"/>
    <s v="Xavier EYMARD"/>
    <s v="Absence ou carence dans la politique de sécurité physique informatique"/>
    <s v="R1-3-2-4"/>
    <s v="Destruction des documents comptables (données comptables)._x000a_Recours à des pratiques dangereuses de la part des agents pour la préservation des données et la conservation des matériels."/>
    <m/>
    <n v="3"/>
    <n v="2"/>
    <n v="6"/>
    <n v="2"/>
    <s v="L’encadrement doit inventorier les matériels informatiques à sa disposition (poste de travail, serveur…) et prendre les mesures pour éviter vols et destructions (verrouillage des locaux…) ;_x000a_- accès verrouillés à toutes les stations de travail (aucune station sans mot de passe) ;_x000a_- en cas d’absence courte ou longue, verrouiller les accès à son poste de travail et ranger les supports sensibles ;_x000a_- en cas de déplacement, faire preuve de vigilance et ne pas laisser les ressources transportées (ordinateur portable…) sans surveillance ;_x000a_- accompagner les visiteurs externes lorsqu’ils circulent dans les locaux._x000a_Désignation d’un responsable de la sécurité du système d’information (soit au niveau de l’établissement, soit au niveau de chaque service – dispositif éventuellement combiné)._x000a_Plan de contrôle interne :_x000a_Supervision a posteriori, lors d’un diagnostic organisationnel (au moins annuel), du respect de cette politique."/>
    <n v="5"/>
    <s v="Etablissement d’une politique de sécurité informatique intégrant les aspects de sécurité physique._x000a_Diffusion de la politique de sécurité informatique, diffusion et sensibilisation de tous les acteurs à cette politique : chartes d’usage des technologies de l’information et de la communication, ou tout autre document engageant les personnels de l’organisme._x000a_Indication d’un responsable de la sécurité du système d’information sur l’organigramme fonctionnel."/>
    <n v="2"/>
    <m/>
    <n v="5"/>
    <n v="12"/>
    <n v="1"/>
    <n v="2"/>
    <m/>
    <s v="==&gt; vérifier s'il existe une charte de l'utilisation et de la sécurité de l'informatique à Lyon 2 ; diffuser"/>
  </r>
  <r>
    <x v="0"/>
    <s v="Organisation informatique"/>
    <x v="21"/>
    <s v="Comptable"/>
    <s v="Administration générale"/>
    <s v="Responsables de pôle"/>
    <s v="Nathalie GALUCHOT"/>
    <s v="Xavier EYMARD"/>
    <s v="Absence de respect des consignes de sécurité informatiques"/>
    <s v="R1-3-2-5"/>
    <s v="L’ensemble des agents n’ont pas connaissance et/ou ne respectent pas les règles de sécurité."/>
    <m/>
    <n v="3"/>
    <n v="2"/>
    <n v="6"/>
    <n v="2"/>
    <s v="Plan de contrôle interne :_x000a_Supervision a posteriori, lors d’un diagnostic organisationnel (au moins annuel), que chaque personnel permanent ou temporaire dispose d’une connaissance suffisante des principes et consignes de sécurité du système d’information, ait conscience des menaces potentielles et soit en mesure de faire remonter les problèmes rencontrés."/>
    <n v="5"/>
    <s v="Sensibilisation de tous les acteurs à cette politique. Diffusion aux acteurs des supports de la politique de sécurité informatique"/>
    <n v="2"/>
    <m/>
    <n v="5"/>
    <n v="12"/>
    <n v="1"/>
    <n v="2"/>
    <m/>
    <s v="==&gt; vérifier s'il existe une charte de l'utilisation et de la sécurité de l'informatique à Lyon 2 ; diffuser"/>
  </r>
  <r>
    <x v="0"/>
    <s v="Organisation informatique"/>
    <x v="21"/>
    <s v="Comptable"/>
    <s v="Administration générale"/>
    <s v="Responsables de pôle"/>
    <s v="Nathalie GALUCHOT"/>
    <s v="Xavier EYMARD"/>
    <s v="Intervention non pertinente du service informatique sur les fichiers informatiques"/>
    <s v="R1-3-2-6"/>
    <s v="Absence de traçabilité_x000a_Carence dans la piste d’audit_x000a_Intervention indue sur les fichiers des applications informatiques par le service informatique"/>
    <m/>
    <n v="2"/>
    <n v="1"/>
    <n v="2"/>
    <n v="1"/>
    <s v="Contrôle de supervision contemporain lors de la validation de la demande d’intervention (signature du courrier, envoi du courriel)."/>
    <n v="2"/>
    <s v="Doc sur Team Viewer"/>
    <n v="2"/>
    <s v="La demande d’une intervention du centre informatique directement sur les fichiers de l’application doit être faite par l’encadrement du service. Elle doit être tracée (courrier, courriel…)._x000a_Courriel de l'ordonnateur sur l'exclusivité d'outil de prise en main à distance"/>
    <n v="5"/>
    <n v="9"/>
    <n v="2"/>
    <n v="2"/>
    <m/>
    <s v="==&gt; voir avec la DSI sur ce volet"/>
  </r>
  <r>
    <x v="8"/>
    <s v="Prise en charge"/>
    <x v="22"/>
    <s v="Comptable"/>
    <s v="Pôle qualité comptable"/>
    <s v="Nadine CHAPPUIS"/>
    <s v="Xavier EYMARD"/>
    <s v="Xavier EYMARD"/>
    <s v="Absence de paiement dans les délais, ou paiement dans les délais mais sans contrôle"/>
    <s v="R10-1-1-1"/>
    <s v="Aucun calendrier n’est fixé pour les opérations de paye."/>
    <m/>
    <n v="4"/>
    <n v="1"/>
    <n v="4"/>
    <n v="2"/>
    <s v="Contrôle du respect des délais (autocontrôle)._x000a_Relance de l’ordonnateur en cas de dépassement des délais._x000a_Contrôle de supervision a posteriori :_x000a_- soit dans le cadre du plan de CHD (Guide méthodologique du contrôle hiérarchisé des dépenses publiques dans les EPN – fiche 25) ;_x000a_- soit lors du diagnostic du processus, de la mise en place et de l’effectivité de ces mesures."/>
    <n v="5"/>
    <s v="Modalités et calendrier de la paye (établi, dans la mesure du possible, avec l’ordonnateur, avec insertion du calendrier dans une convention de partenariat ou charte…) ; diffusion du calendrier.Documentation des dates d’échéance des versements de cotisations sociales._x000a_Documentation des mesures à prendre et des personnes à contacter en cas de dysfonctionnement portant un risque sur le respect des délais de calendrier._x000a_Organigramme fonctionnel précisant les acteurs de la paye."/>
    <n v="5"/>
    <s v="Tous les ordres de payer reçus doivent avoir une date certaine de réception._x000a_Établissement d’un dispositif de suivi (archivage chronologique ; ou tableau de bord...) des transmissions des ordres de payer."/>
    <n v="5"/>
    <n v="15"/>
    <n v="1"/>
    <n v="2"/>
    <m/>
    <m/>
  </r>
  <r>
    <x v="8"/>
    <s v="Prise en charge"/>
    <x v="22"/>
    <s v="Comptable"/>
    <s v="Pôle qualité comptable"/>
    <s v="Nadine CHAPPUIS"/>
    <s v="Xavier EYMARD"/>
    <s v="Xavier EYMARD"/>
    <s v="Absence de paiement dans les délais, ou paiement dans les délais mais sans contrôle"/>
    <s v="R10-1-1-1"/>
    <s v="Le calendrier existant n’est pas respecté."/>
    <m/>
    <n v="4"/>
    <n v="1"/>
    <n v="4"/>
    <n v="2"/>
    <m/>
    <n v="5"/>
    <m/>
    <n v="5"/>
    <m/>
    <n v="5"/>
    <n v="15"/>
    <n v="1"/>
    <n v="2"/>
    <m/>
    <m/>
  </r>
  <r>
    <x v="8"/>
    <s v="Prise en charge"/>
    <x v="22"/>
    <s v="Comptable"/>
    <s v="Pôle qualité comptable"/>
    <s v="Nadine CHAPPUIS"/>
    <s v="Xavier EYMARD"/>
    <s v="Xavier EYMARD"/>
    <s v="Absence de paiement dans les délais, ou paiement dans les délais mais sans contrôle"/>
    <s v="R10-1-1-1"/>
    <s v="Les cotisations sociales ne sont pas versées dans les délais et des pénalités sont mises à la charge de l’établissement."/>
    <m/>
    <n v="4"/>
    <n v="1"/>
    <n v="4"/>
    <n v="2"/>
    <m/>
    <n v="5"/>
    <m/>
    <n v="5"/>
    <m/>
    <n v="5"/>
    <n v="15"/>
    <n v="1"/>
    <n v="2"/>
    <m/>
    <m/>
  </r>
  <r>
    <x v="8"/>
    <s v="Prise en charge"/>
    <x v="42"/>
    <s v="Comptable"/>
    <s v="Pôle qualité comptable"/>
    <s v="Nadine CHAPPUIS"/>
    <s v="Xavier EYMARD"/>
    <s v="Xavier EYMARD"/>
    <s v="Opposition irrégulière"/>
    <s v="R10-1-2-4"/>
    <s v="Signature et visa de l’acte de signification de l’huissier par une personne non compétente"/>
    <m/>
    <n v="3"/>
    <n v="2"/>
    <n v="6"/>
    <n v="2"/>
    <m/>
    <n v="5"/>
    <m/>
    <n v="5"/>
    <m/>
    <n v="5"/>
    <n v="15"/>
    <n v="1"/>
    <n v="2"/>
    <m/>
    <s v="Les oppositions sont tranmises à la DRFiP en charge de nos payes et traitées par DRFiP : transmettre l'opposition rapidement avant le cloture de la paye, à sécuriser en cas d'absence"/>
  </r>
  <r>
    <x v="8"/>
    <s v="Prise en charge"/>
    <x v="42"/>
    <s v="Comptable"/>
    <s v="Pôle qualité comptable"/>
    <s v="Nadine CHAPPUIS"/>
    <s v="Xavier EYMARD"/>
    <s v="Xavier EYMARD"/>
    <s v="Pièces justificatives insuffisantes ou erronées"/>
    <s v="R2-2-1-8"/>
    <s v="Les pièces disponibles ne permettent pas de désintéresser le créancier.  "/>
    <m/>
    <n v="3"/>
    <n v="2"/>
    <n v="6"/>
    <n v="2"/>
    <s v="Contrôle de la présence et de la qualité des pièces justifiant l’opposition (autocontrôle)._x000a_Contrôle de supervision, lors du diagnostic du processus, de la mise en place et de l’effectivité de ces mesures."/>
    <n v="5"/>
    <s v="Établissement et diffusion d’un guide de traitement des oppositions (dont liste des contrôles à effectuer lors de la réception d’une opposition et des éventuelles justifications à produire)."/>
    <n v="5"/>
    <s v="n"/>
    <n v="5"/>
    <n v="15"/>
    <n v="1"/>
    <n v="2"/>
    <m/>
    <s v="Les oppositions sont tranmises à la DRFiP en charge de nos payes et traitées par DRFiP : transmettre l'opposition rapidement avant le cloture de la paye, à sécuriser en cas d'absence"/>
  </r>
  <r>
    <x v="8"/>
    <s v="Prise en charge"/>
    <x v="42"/>
    <s v="Comptable"/>
    <s v="Pôle qualité comptable"/>
    <s v="Nadine CHAPPUIS"/>
    <s v="Xavier EYMARD"/>
    <s v="Xavier EYMARD"/>
    <s v="Pièces justificatives insuffisantes ou erronées"/>
    <s v="R2-2-1-8"/>
    <s v="Les oppositions ne sont pas formalisées sur des documents réglementaires. Elles ne comportent pas les mentions obligatoires."/>
    <m/>
    <n v="3"/>
    <n v="2"/>
    <n v="6"/>
    <n v="2"/>
    <m/>
    <n v="5"/>
    <m/>
    <n v="5"/>
    <m/>
    <n v="5"/>
    <n v="15"/>
    <n v="1"/>
    <n v="2"/>
    <m/>
    <s v="Les oppositions sont tranmises à la DRFiP en charge de nos payes et traitées par DRFiP : transmettre l'opposition rapidement avant le cloture de la paye, à sécuriser en cas d'absence"/>
  </r>
  <r>
    <x v="8"/>
    <s v="Prise en charge"/>
    <x v="42"/>
    <s v="Comptable"/>
    <s v="Pôle qualité comptable"/>
    <s v="Nadine CHAPPUIS"/>
    <s v="Xavier EYMARD"/>
    <s v="Xavier EYMARD"/>
    <s v="Pièces justificatives insuffisantes ou erronées"/>
    <s v="R2-2-1-8"/>
    <s v="L’opposition est fondée sur une pièce justificative fausse ou erronée."/>
    <m/>
    <n v="3"/>
    <n v="2"/>
    <n v="6"/>
    <n v="2"/>
    <m/>
    <n v="5"/>
    <m/>
    <n v="5"/>
    <m/>
    <n v="5"/>
    <n v="15"/>
    <n v="1"/>
    <n v="2"/>
    <m/>
    <s v="Les oppositions sont tranmises à la DRFiP en charge de nos payes et traitées par DRFiP : transmettre l'opposition rapidement avant le cloture de la paye, à sécuriser en cas d'absence"/>
  </r>
  <r>
    <x v="8"/>
    <s v="Prise en charge"/>
    <x v="42"/>
    <s v="Comptable"/>
    <s v="Pôle qualité comptable"/>
    <s v="Nadine CHAPPUIS"/>
    <s v="Xavier EYMARD"/>
    <s v="Xavier EYMARD"/>
    <s v="Absence de tenue d’un fichier des oppositions"/>
    <s v="R10-1-2-11"/>
    <s v="Les tiers saisissants ne sont pas tous enregistrés, ni suivis."/>
    <m/>
    <n v="3"/>
    <n v="2"/>
    <n v="6"/>
    <n v="2"/>
    <m/>
    <n v="5"/>
    <m/>
    <n v="5"/>
    <m/>
    <n v="5"/>
    <n v="15"/>
    <n v="1"/>
    <n v="2"/>
    <m/>
    <s v="Les oppositions sont tranmises à la DRFiP en charge de nos payes et traitées par DRFiP : transmettre l'opposition rapidement avant le cloture de la paye, à sécuriser en cas d'absence_x000a_Tableau excel de suivi des oppositions mis en place en 2021 (doc pdfedit DRFiP PLY pour le suivi des traitements par DRFiP)"/>
  </r>
  <r>
    <x v="8"/>
    <s v="Prise en charge"/>
    <x v="42"/>
    <s v="Comptable"/>
    <s v="Pôle qualité comptable"/>
    <s v="Nadine CHAPPUIS"/>
    <s v="Xavier EYMARD"/>
    <s v="Xavier EYMARD"/>
    <s v="Absence de tenue d’un fichier des oppositions"/>
    <s v="R10-1-2-11"/>
    <s v="Les oppositions et les pièces justificatives ne sont pas classées."/>
    <m/>
    <n v="3"/>
    <n v="2"/>
    <n v="6"/>
    <n v="2"/>
    <m/>
    <n v="5"/>
    <m/>
    <n v="5"/>
    <m/>
    <n v="5"/>
    <n v="15"/>
    <n v="1"/>
    <n v="2"/>
    <m/>
    <s v="Les oppositions sont tranmises à la DRFiP en charge de nos payes et traitées par DRFiP : transmettre l'opposition rapidement avant le cloture de la paye, à sécuriser en cas d'absence_x000a_Tableau excel de suivi des oppositions mis en place en 2021 (doc pdfedit DRFiP PLY pour le suivi des traitements par DRFiP)"/>
  </r>
  <r>
    <x v="8"/>
    <s v="Prise en charge"/>
    <x v="43"/>
    <s v="Comptable"/>
    <s v="Pôle qualité comptable"/>
    <s v="Nadine CHAPPUIS"/>
    <s v="Xavier EYMARD"/>
    <s v="Xavier EYMARD"/>
    <s v="Opposition non prise en compte au moment du paiement"/>
    <s v="R10-1-3-1"/>
    <s v="Absence de contrôle de rapprochement entre la dette de l’établissement et le fichier des oppositions enregistrée."/>
    <m/>
    <n v="3"/>
    <n v="2"/>
    <n v="6"/>
    <n v="2"/>
    <m/>
    <n v="4"/>
    <m/>
    <n v="5"/>
    <m/>
    <n v="4"/>
    <n v="13"/>
    <n v="1"/>
    <n v="2"/>
    <m/>
    <s v="Les oppositions sont tranmises à la DRFiP en charge de nos payes et traitées par DRFiP : transmettre l'opposition rapidement avant le cloture de la paye, à sécuriser en cas d'absence_x000a_Tableau excel de suivi des oppositions mis en place en 2021 (doc pdfedit DRFiP PLY pour le suivi des traitements par DRFiP)"/>
  </r>
  <r>
    <x v="8"/>
    <s v="Prise en charge"/>
    <x v="43"/>
    <s v="Comptable"/>
    <s v="Pôle qualité comptable"/>
    <s v="Nadine CHAPPUIS"/>
    <s v="Xavier EYMARD"/>
    <s v="Xavier EYMARD"/>
    <s v="Paiement de l’opposition non conforme aux dispositions réglementaires"/>
    <s v="R10-1-3-3"/>
    <s v="L’opposition est payée à des bénéficiaires différents du créancier opposant."/>
    <m/>
    <n v="3"/>
    <n v="2"/>
    <n v="6"/>
    <n v="2"/>
    <s v="Contrôle systématique de la qualité de l’opposant (et de son identité bancaire) à désintéresser, à chaque paiement (autocontrôle)._x000a_Contrôle de supervision, lors du diagnostic du processus, de la mise en place et de l’effectivité de ces mesures."/>
    <n v="5"/>
    <s v="Observations : cf RCI des Processus « Compte bancaire » et « Numéraire »"/>
    <n v="5"/>
    <s v="n"/>
    <n v="5"/>
    <n v="15"/>
    <n v="1"/>
    <n v="2"/>
    <m/>
    <s v="Les oppositions sont tranmises à la DRFiP en charge de nos payes et traitées par DRFiP : l'identité de l'agent est vérifiée dans la base de données RH (SIHAM) + la DRFiP vérifie l'identité de l'agent aussi_x000a_A sécuriser en cas d'absence"/>
  </r>
  <r>
    <x v="1"/>
    <s v="Prise en charge"/>
    <x v="1"/>
    <s v="Comptable"/>
    <s v="Pôle dépense"/>
    <s v="PÔLE D - selon portefeuille -"/>
    <s v="PÔLE D - selon portefeuille -"/>
    <s v="Emmanuelle DOMINJON"/>
    <s v="L’établissement n’a en réalité pas de dette"/>
    <s v="R2-2-4-1"/>
    <s v="La créance n’existe pas (absence de service fait) ou est prescrite."/>
    <m/>
    <n v="4"/>
    <n v="1"/>
    <n v="4"/>
    <n v="2"/>
    <s v="Contrôle de la certification du service fait et de l’absence de prescription (article 20 GBCP) dans le cadre du plan CHD (autocontrôle)._x000a_Contrôle de supervision contemporain lors de la signature de la suspension de la prise en charge ou de la demande de régularisation (indu).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5"/>
    <m/>
    <n v="5"/>
    <s v="Éventuellement, courrier de signalement de suspension de prise en charge."/>
    <n v="5"/>
    <n v="15"/>
    <n v="1"/>
    <n v="2"/>
    <m/>
    <m/>
  </r>
  <r>
    <x v="1"/>
    <s v="Prise en charge"/>
    <x v="1"/>
    <s v="Comptable"/>
    <s v="Pôle dépense"/>
    <s v="PÔLE D - selon portefeuille -"/>
    <s v="PÔLE D - selon portefeuille -"/>
    <s v="Emmanuelle DOMINJON"/>
    <s v="L’établissement n’a en réalité pas de dette"/>
    <s v="R2-2-4-1"/>
    <s v="La dépense n’est pas prévue par la réglementation."/>
    <m/>
    <n v="4"/>
    <n v="1"/>
    <n v="4"/>
    <n v="2"/>
    <m/>
    <n v="5"/>
    <m/>
    <n v="5"/>
    <m/>
    <n v="5"/>
    <n v="15"/>
    <n v="1"/>
    <n v="2"/>
    <m/>
    <m/>
  </r>
  <r>
    <x v="1"/>
    <s v="Prise en charge"/>
    <x v="1"/>
    <s v="Comptable"/>
    <s v="Administration générale"/>
    <s v="Xavier EYMARD"/>
    <s v="Nathalie GALUCHOT"/>
    <s v="Nathalie GALUCHOT"/>
    <s v="Absence de séparation des tâches et de contrôle efficient"/>
    <s v="R2-2-4-3"/>
    <s v="Lorsque l’agent comptable est chef des services financier, il dispose de transactions relevant par principe de l’ordonnateur."/>
    <m/>
    <n v="4"/>
    <n v="1"/>
    <n v="4"/>
    <n v="2"/>
    <s v="Ces transactions doivent être réservées à des opérationnels strictement désignés._x000a_Contrôle de supervision a posteriori :_x000a_- soit dans le cadre du plan de CHD (Guide méthodologique du contrôle hiérarchisé des dépenses publiques dans les EPN – fiche 17) ;_x000a_- soit lors du diagnostic du processus, de la mise en place et de l’effectivité de ces mesures."/>
    <n v="5"/>
    <s v="organigramme fonctionnel ou_x000a_document annexé recensant les habilitations."/>
    <n v="5"/>
    <m/>
    <n v="5"/>
    <n v="15"/>
    <n v="1"/>
    <n v="2"/>
    <m/>
    <m/>
  </r>
  <r>
    <x v="1"/>
    <s v="Prise en charge"/>
    <x v="1"/>
    <s v="Comptable"/>
    <s v="Administration générale"/>
    <s v="Xavier EYMARD"/>
    <s v="Nathalie GALUCHOT"/>
    <s v="Nathalie GALUCHOT"/>
    <s v="Absence de séparation des tâches et de contrôle efficient"/>
    <s v="R2-2-4-3"/>
    <s v="Avec certains PGI, l’utilisation, par le même opérationnel, de transactions « ordonnateurs » ne permet pas d’assurer aussi strictement le contrôle mutuel."/>
    <m/>
    <n v="4"/>
    <n v="1"/>
    <n v="4"/>
    <n v="2"/>
    <m/>
    <n v="5"/>
    <m/>
    <n v="5"/>
    <m/>
    <n v="5"/>
    <n v="15"/>
    <n v="1"/>
    <n v="2"/>
    <m/>
    <m/>
  </r>
  <r>
    <x v="1"/>
    <s v="Prise en charge"/>
    <x v="45"/>
    <s v="Comptable"/>
    <s v="Pôle dépense"/>
    <s v="Isabelle BUDIN"/>
    <s v="Nathalie GALUCHOT"/>
    <s v="Nathalie GALUCHOT"/>
    <s v="Discordances entre la comptabilité de l’agent comptable et les ordres de payer émis par l’ordonnateur"/>
    <s v="R2-2-3-5"/>
    <s v="---"/>
    <m/>
    <n v="2"/>
    <n v="2"/>
    <n v="4"/>
    <n v="2"/>
    <s v="Respect des préconisations du cahier des charges informatiques : l’outil informatique ne doit pas permettre les liquidations sans engagement._x000a_Contrôle de rapprochement périodique (mensuel en principe) entre la comptabilité et les ordres de payer (généralement récapitulés par totalisation sur bordereaux) (autocontrôle)._x000a_Contrôle de supervision par visa du courriel adressé, le cas échéant, à l’ordonnateur en cas de discordance pour contrôle de sa part (états de discordance adressés à l’ordonnateur pour contrôle avec sa propre comptabilité.)._x000a_Contrôle de supervision, lors du diagnostic du processus, de la mise en place et de l’effectivité de ces mesures."/>
    <n v="5"/>
    <s v="Elaboration et diffusion de fiches de contrôle périodique d’ajustement entre la comptabilité et les ordres de payer (prenant en compte les aspects informatiques)."/>
    <n v="5"/>
    <s v="Archivage des courriers de signalement à l’ordonnateur."/>
    <n v="5"/>
    <n v="15"/>
    <n v="1"/>
    <n v="2"/>
    <m/>
    <s v="==&gt; il me semble que ce risque de discordance n'est plus possible dans SIFAC, où le flux ordonnateur et comptable est continu (workflow intégré). En EPLE en effet, il y'avait transmission et réception des fichiers ordo / comptable, avec parfois des oublis de transmissions de régularisation par exemple. A VERIFIER PAR L'EQUIPE"/>
  </r>
  <r>
    <x v="1"/>
    <s v="Prise en charge"/>
    <x v="60"/>
    <s v="Comptable"/>
    <s v="Pôle dépense"/>
    <s v="Marie-Christine DELBOVE"/>
    <s v="Nicolas bayer"/>
    <s v="nicolas bayer"/>
    <s v="Garantie non décomptée"/>
    <s v="R2-2-5-1"/>
    <s v="Les informations relatives aux retenues de garantie ne sont pas transférées à l’agent comptable."/>
    <m/>
    <n v="3"/>
    <n v="2"/>
    <n v="6"/>
    <n v="2"/>
    <s v="Chaque agent en charge du visa doit contrôler que l’ordonnateur applique bien le contrat et que les informations relatives aux retenues de garantie ont bien été transférées (autocontrôle)._x000a_Contrôle de supervision, lors du diagnostic du processus, de la mise en place et de l’effectivité de_x000a_ces mesures."/>
    <n v="5"/>
    <s v="Etablissement et diffusion d’un guide de la commande publique._x000a_Diffusion des textes réglementaires et des règles spécifiques à la procédure de retenue des garanties_x000a_du fournisseur (formation DGFiP marchés travaux)_x000a_Le cas échéant, sensibilisation des agents à la procédure."/>
    <n v="5"/>
    <s v="Dispositif de suivi des marchés comportant une retenue de garantie (support informatique ou papier). La fiche de suivi doit préciser notamment le numéro de marché, le titulaire, le pourcentage et le montant de la retenue, la date d’expiration, le délai de garantie._x000a_Inscription des modalités de retenue de garantie sur une fiche de suivi des marchés (% / montant du marché initial, montant)._x000a_Report systématique du montant retenu à chaque_x000a_paiement au titulaire du marché."/>
    <n v="5"/>
    <n v="15"/>
    <n v="1"/>
    <n v="2"/>
    <m/>
    <s v="==&gt; transférer ce contrôle fait par l'agent comptable en personne au gestionnaire des immobilisations"/>
  </r>
  <r>
    <x v="1"/>
    <s v="Prise en charge"/>
    <x v="60"/>
    <s v="Comptable"/>
    <s v="Pôle dépense"/>
    <s v="Marie-Christine DELBOVE"/>
    <s v="Nicolas bayer"/>
    <s v="nicolas bayer"/>
    <s v="Garantie non décomptée"/>
    <s v="R2-2-5-1"/>
    <s v="La retenue de garantie n’est pas liquidée : la commande publique n’est pas garantie."/>
    <m/>
    <n v="3"/>
    <n v="2"/>
    <n v="6"/>
    <n v="2"/>
    <m/>
    <n v="5"/>
    <m/>
    <n v="5"/>
    <m/>
    <n v="5"/>
    <n v="15"/>
    <n v="1"/>
    <n v="2"/>
    <m/>
    <m/>
  </r>
  <r>
    <x v="1"/>
    <s v="Prise en charge"/>
    <x v="60"/>
    <s v="Comptable"/>
    <s v="Pôle dépense"/>
    <s v="Marie-Christine DELBOVE"/>
    <s v="Nicolas bayer"/>
    <s v="nicolas bayer"/>
    <s v="Pièces justificatives insuffisantes ou erronées"/>
    <s v="R2-2-1-8"/>
    <s v="La retenue de garantie est réalisée sur la base d’une décision de poursuivre."/>
    <m/>
    <n v="3"/>
    <n v="1"/>
    <n v="3"/>
    <n v="1"/>
    <s v="Contrôle de la suffisance et de la qualité des pièces justificatives : vérification notamment de l’agrément du tiers, de la prise en compte des éventuels avenants (autocontrôle)._x000a_Contrôle de la liste des établissements bancaires figurant sur site Banque de France _x000a_Contrôle de supervision, lors du diagnostic du processus, de la mise en place et de l’effectivité de ces mesures."/>
    <n v="3"/>
    <s v="Diffusion de la liste des pièces justificatives, des règles et des justifications spécifiques au reversement des garanties du fournisseur (modèles types de documents…), des modalités de contrôle et de rapprochement des documents reçus."/>
    <n v="3"/>
    <m/>
    <n v="3"/>
    <n v="9"/>
    <n v="2"/>
    <n v="2"/>
    <m/>
    <s v="==&gt; Diffusion de la liste des pièces justificatives, des règles et des justifications spécifiques au reversement des garanties du fournisseur (modèles types de documents…), des modalités de contrôle et de rapprochement des documents reçus."/>
  </r>
  <r>
    <x v="1"/>
    <s v="Prise en charge"/>
    <x v="60"/>
    <s v="Comptable"/>
    <s v="Pôle dépense"/>
    <s v="Marie-Christine DELBOVE"/>
    <s v="Nicolas bayer"/>
    <s v="nicolas bayer"/>
    <s v="Pièces justificatives insuffisantes ou erronées"/>
    <s v="R2-2-1-8"/>
    <s v="Absence d’habilitation de l’établissement de crédit ou de la société d’assurance qui a accordé sa garantie."/>
    <m/>
    <n v="3"/>
    <n v="2"/>
    <n v="6"/>
    <n v="2"/>
    <m/>
    <n v="5"/>
    <m/>
    <n v="5"/>
    <m/>
    <n v="5"/>
    <n v="15"/>
    <n v="1"/>
    <n v="2"/>
    <m/>
    <s v="==&gt; former le gestionnaire immo"/>
  </r>
  <r>
    <x v="1"/>
    <s v="Prise en charge"/>
    <x v="60"/>
    <s v="Comptable"/>
    <s v="Pôle dépense"/>
    <s v="Marie-Christine DELBOVE"/>
    <s v="Nicolas bayer"/>
    <s v="nicolas bayer"/>
    <s v="Pièces justificatives insuffisantes ou erronées"/>
    <s v="R2-2-1-8"/>
    <s v="Absence de production de garantie à première demande (et non de caution personnelle et solidaire) lorsque le montant des sommes restant dues au titulaire, déduction faite des montants sous-traités, ne permet pas de procéder au prélèvement de la retenue de garantie."/>
    <m/>
    <n v="3"/>
    <n v="2"/>
    <n v="6"/>
    <n v="2"/>
    <m/>
    <n v="5"/>
    <m/>
    <n v="5"/>
    <m/>
    <n v="5"/>
    <n v="15"/>
    <n v="1"/>
    <n v="2"/>
    <m/>
    <s v="==&gt; former le gestionnaire immo"/>
  </r>
  <r>
    <x v="1"/>
    <s v="Prise en charge"/>
    <x v="60"/>
    <s v="Comptable"/>
    <s v="Pôle dépense"/>
    <s v="Marie-Christine DELBOVE"/>
    <s v="Nicolas bayer"/>
    <s v="nicolas bayer"/>
    <s v="Pièces justificatives insuffisantes ou erronées"/>
    <s v="R2-2-1-8"/>
    <s v="Absence de production de garantie à première demande ou si le pouvoir adjudicateur ne s’y oppose pas d’une caution personnelle et solidaire dans le cas où le premier paiement du marché est effectué au profit du sous-traitant."/>
    <m/>
    <n v="3"/>
    <n v="2"/>
    <n v="6"/>
    <n v="2"/>
    <m/>
    <n v="5"/>
    <m/>
    <n v="5"/>
    <m/>
    <n v="5"/>
    <n v="15"/>
    <n v="1"/>
    <n v="2"/>
    <m/>
    <s v="==&gt; former Nicolas BAYER"/>
  </r>
  <r>
    <x v="1"/>
    <s v="Prise en charge"/>
    <x v="60"/>
    <s v="Comptable"/>
    <s v="Pôle dépense"/>
    <s v="Marie-Christine DELBOVE"/>
    <s v="Nicolas bayer"/>
    <s v="nicolas bayer"/>
    <s v="Montant de la garantie inexact"/>
    <s v="R2-2-5-7"/>
    <s v="La retenue de garantie n’est pas correctement évaluée."/>
    <m/>
    <n v="3"/>
    <n v="2"/>
    <n v="6"/>
    <n v="2"/>
    <s v="contrôle de la correcte évaluation des retenues de garantie : vérification du calcul pratiqué par l’ordonnateur (autocontrôle)._x000a_Contrôle de supervision, lors du diagnostic du processus, de la mise en place et de l’effectivité de ces mesures."/>
    <n v="5"/>
    <m/>
    <n v="5"/>
    <s v="Le montant cumulé du dispositif de suivi doit prendre en compte les retenues de garantie opérées, avec le détail des calculs réalisés."/>
    <n v="5"/>
    <n v="15"/>
    <n v="1"/>
    <n v="2"/>
    <m/>
    <s v="==&gt; former le gestionnaire immo"/>
  </r>
  <r>
    <x v="1"/>
    <s v="Prise en charge"/>
    <x v="60"/>
    <s v="Comptable"/>
    <s v="Pôle dépense"/>
    <s v="Marie-Christine DELBOVE"/>
    <s v="Nicolas bayer"/>
    <s v="nicolas bayer"/>
    <s v="Montant de la garantie inexact"/>
    <s v="R2-2-5-7"/>
    <s v="La retenue de garantie excède 5 % du montant initial, augmenté le cas échéant, du montant des avenants. "/>
    <m/>
    <n v="3"/>
    <n v="2"/>
    <n v="6"/>
    <n v="2"/>
    <m/>
    <n v="5"/>
    <m/>
    <n v="5"/>
    <m/>
    <n v="5"/>
    <n v="15"/>
    <n v="1"/>
    <n v="2"/>
    <m/>
    <s v="==&gt; former le gestionnaire immo"/>
  </r>
  <r>
    <x v="1"/>
    <s v="Prise en charge"/>
    <x v="60"/>
    <s v="Comptable"/>
    <s v="Pôle dépense"/>
    <s v="Marie-Christine DELBOVE"/>
    <s v="Nicolas bayer"/>
    <s v="nicolas bayer"/>
    <s v="Montant de la garantie inexact"/>
    <s v="R2-2-5-7"/>
    <s v="Le montant de la retenue de garantie excède le montant des prestations devant être effectuées par le titulaire ; la retenue de garantie porte sur des  prestations sous-traitées (sauf dispositions contractuelles particulières, seul le titulaire du marché supporte la retenue de garantie)."/>
    <m/>
    <n v="3"/>
    <n v="2"/>
    <n v="6"/>
    <n v="2"/>
    <m/>
    <n v="5"/>
    <m/>
    <n v="5"/>
    <m/>
    <n v="5"/>
    <n v="15"/>
    <n v="1"/>
    <n v="2"/>
    <m/>
    <s v="==&gt; former le gestionnaire immo"/>
  </r>
  <r>
    <x v="1"/>
    <s v="Prise en charge"/>
    <x v="61"/>
    <s v="Comptable"/>
    <s v="Pôle dépense"/>
    <s v="Marie-Christine DELBOVE"/>
    <s v="Nicolas bayer"/>
    <s v="nicolas bayer"/>
    <s v="Garantie non libérée dans les délais réglementaires"/>
    <s v="R2-2-6-1"/>
    <s v="La garantie n’est pas identifiée et n’est pas libérée dans les délais réglementaires."/>
    <m/>
    <n v="3"/>
    <n v="2"/>
    <n v="6"/>
    <n v="2"/>
    <s v="Dispositif de suivi des comptes de tiers (cf. Référentiel de contrôle interne du Processus États financiers infra-annuels) au 4047_x000a_Analyse périodique des dossiers enregistrés dans le dispositif de suivi des marchés comportant une retenue garantie (autocontrôle)._x000a_Relance éventuelle de l’ordonnateur._x000a_Contrôle de supervision contemporain lors de la signature du courrier de relance de l’ordonnateur._x000a_Contrôle de supervision, lors du diagnostic du processus, de la mise en place et de l’effectivité de ces mesures."/>
    <n v="4"/>
    <s v="Etablissement et diffusion d’un guide de la commande publique (formation DGFiP marchés publics)_x000a_Diffusion des textes réglementaires et des règles spécifiques à la procédure de retenue des garanties du fournisseur (articles 101 à 103 du code des marchés publics)._x000a_Organigramme fonctionnel indiquant les acteurs chargés de la libération des garanties._x000a_Éventuellement, sensibilisation de l’ordonnateur à la réglementation."/>
    <n v="4"/>
    <s v="Copies des courriers éventuels de_x000a_relance de l’ordonnateur."/>
    <n v="4"/>
    <n v="12"/>
    <n v="1"/>
    <n v="2"/>
    <m/>
    <m/>
  </r>
  <r>
    <x v="1"/>
    <s v="Prise en charge"/>
    <x v="61"/>
    <s v="Comptable"/>
    <s v="Pôle dépense"/>
    <s v="Marie-Christine DELBOVE"/>
    <s v="Nicolas bayer"/>
    <s v="nicolas bayer"/>
    <s v="Garantie non libérée dans les délais réglementaires"/>
    <s v="R2-2-6-1"/>
    <s v="Le remboursement tardif de la retenue de garantie génère des intérêts moratoires décomptés au profit du titulaire."/>
    <m/>
    <n v="3"/>
    <n v="2"/>
    <n v="6"/>
    <n v="2"/>
    <m/>
    <n v="4"/>
    <m/>
    <n v="4"/>
    <m/>
    <n v="4"/>
    <n v="12"/>
    <n v="1"/>
    <n v="2"/>
    <m/>
    <m/>
  </r>
  <r>
    <x v="1"/>
    <s v="Prise en charge"/>
    <x v="61"/>
    <s v="Comptable"/>
    <s v="Pôle dépense"/>
    <s v="Marie-Christine DELBOVE"/>
    <s v="Nicolas bayer"/>
    <s v="nicolas bayer"/>
    <s v="Garantie non libérée dans les délais réglementaires"/>
    <s v="R2-2-6-1"/>
    <s v="Absence de suivi des comptes relatifs aux retenues de garantie : Les comptes de tiers retraçant les retenues de garantie ne sont pas périodiquement analysés."/>
    <m/>
    <n v="3"/>
    <n v="2"/>
    <n v="6"/>
    <n v="2"/>
    <m/>
    <n v="4"/>
    <m/>
    <n v="4"/>
    <m/>
    <n v="4"/>
    <n v="12"/>
    <n v="1"/>
    <n v="2"/>
    <m/>
    <m/>
  </r>
  <r>
    <x v="1"/>
    <s v="Prise en charge"/>
    <x v="61"/>
    <s v="Comptable"/>
    <s v="Pôle dépense"/>
    <s v="Marie-Christine DELBOVE"/>
    <s v="Nicolas bayer"/>
    <s v="nicolas bayer"/>
    <s v="Libération de garantie à tort"/>
    <s v="R2-2-6-4"/>
    <s v="La libération de garantie est réalisée avant les délais fixés par la réglementation."/>
    <m/>
    <n v="3"/>
    <n v="2"/>
    <n v="6"/>
    <n v="2"/>
    <s v="Dans la mesure du possible, l’acteur chargé de la libération des garanties doit être distinct de celui chargé de leur constatation._x000a_Contrôle de la régularité de la libération de la garantie (autocontrôle)._x000a_Contrôle de supervision, lors du diagnostic du processus, de la mise en place et de l’effectivité de ces mesures."/>
    <n v="4"/>
    <s v="Etablissement et diffusion d’un guide de la commande publique._x000a_Diffusion des textes réglementaires et des règles spécifiques à la procédure de retenue des garanties du fournisseur (articles 101 à 103 du code des marchés publics)."/>
    <n v="4"/>
    <m/>
    <n v="4"/>
    <n v="12"/>
    <n v="1"/>
    <n v="2"/>
    <m/>
    <s v="==&gt; vérfiier que dans la mesure du possible, l’acteur chargé de la libération des garanties doit être distinct de celui chargé de leur constatation._x000a_Contrôle de la régularité de la libération de la garantie (autocontrôle)."/>
  </r>
  <r>
    <x v="1"/>
    <s v="Prise en charge"/>
    <x v="61"/>
    <s v="Comptable"/>
    <s v="Pôle dépense"/>
    <s v="Marie-Christine DELBOVE"/>
    <s v="Nicolas bayer"/>
    <s v="nicolas bayer"/>
    <s v="Pièces justificatives insuffisantes ou erronées"/>
    <s v="R2-2-1-8"/>
    <s v="La libération de garantie est réalisée sur la base d’un document incomplet ou erroné."/>
    <m/>
    <n v="3"/>
    <n v="2"/>
    <n v="6"/>
    <n v="2"/>
    <s v="Contrôle de la présence et de la qualité des pièces justificatives de la libération de la garantie (autocontrôle)._x000a_Contrôle de supervision, lors du diagnostic du processus, de la mise en place et de l’effectivité de ces mesures"/>
    <n v="4"/>
    <s v="Etablissement et diffusion de la liste et des mentions devant être portées par les pièces justificatives produites à l’appui de la libération de garanties."/>
    <n v="4"/>
    <m/>
    <n v="4"/>
    <n v="12"/>
    <n v="1"/>
    <n v="2"/>
    <m/>
    <s v="==&gt; Contrôle de la présence et de la qualité des pièces justificatives de la libération de la garantie (autocontrôle)."/>
  </r>
  <r>
    <x v="1"/>
    <s v="Prise en charge"/>
    <x v="61"/>
    <s v="Comptable"/>
    <s v="Pôle dépense"/>
    <s v="Marie-Christine DELBOVE"/>
    <s v="Nicolas bayer"/>
    <s v="nicolas bayer"/>
    <s v="Mauvaise application des règles de calcul"/>
    <s v="R2-2-6-6"/>
    <s v="Les retenues de garantie à libérer ne sont pas correctement évaluées."/>
    <m/>
    <n v="3"/>
    <n v="2"/>
    <n v="6"/>
    <n v="2"/>
    <s v="Contrôle des calculs du montant à reverser au fournisseur (autocontrôle)._x000a_Contrôle de supervision, lors du diagnostic du processus, de la mise en place et de l’effectivité de ces mesures."/>
    <n v="4"/>
    <m/>
    <n v="4"/>
    <m/>
    <n v="4"/>
    <n v="12"/>
    <n v="1"/>
    <n v="2"/>
    <m/>
    <s v="==&gt; Contrôle des calculs du montant à reverser au fournisseur (autocontrôle)."/>
  </r>
  <r>
    <x v="1"/>
    <s v="Prise en charge"/>
    <x v="62"/>
    <s v="Comptable"/>
    <s v="Pôle dépense"/>
    <s v="Marie-Christine DELBOVE"/>
    <s v="Nicolas bayer"/>
    <s v="nicolas bayer"/>
    <s v="Enregistrements comptables erronés"/>
    <s v="R2-1-1-7"/>
    <s v="La garantie libérée ou employée n’est pas celle concernée par le dossier."/>
    <m/>
    <n v="3"/>
    <n v="2"/>
    <n v="6"/>
    <n v="2"/>
    <s v="Contrôle de l’identité du fournisseur concerné par la libération de la garantie (autocontrôle)._x000a_Contrôle de supervision, lors du diagnostic du processus, de la mise en place et de l’effectivité de ces mesures."/>
    <n v="4"/>
    <m/>
    <n v="4"/>
    <s v="Annotation du dossier enregistré dans le dispositif de suivi des marchés comportant une retenue garantie."/>
    <n v="4"/>
    <n v="12"/>
    <n v="1"/>
    <n v="2"/>
    <m/>
    <s v="==&gt; Contrôle de l’identité du fournisseur concerné par la libération de la garantie (autocontrôle)._x000a_==&gt; Annotation du dossier enregistré dans le dispositif de suivi des marchés comportant une retenue garantie._x000a_"/>
  </r>
  <r>
    <x v="1"/>
    <s v="Inventaire"/>
    <x v="46"/>
    <s v="Comptable"/>
    <s v="Administration générale"/>
    <s v="Xavier EYMARD"/>
    <s v="Nathalie GALUCHOT"/>
    <s v="Xavier EYMARD"/>
    <s v="Carences dans le recensement des charges à rattacher"/>
    <s v="R2-1-1-1"/>
    <s v="Absence d’établissement d’un annuaire des services gestionnaires susceptibles de produire de l’information sur les charges à rattacher. Le comptable ne reçoit pas les données pour l’ensemble des gestionnaires."/>
    <m/>
    <n v="2"/>
    <n v="2"/>
    <n v="4"/>
    <n v="2"/>
    <m/>
    <n v="5"/>
    <m/>
    <n v="5"/>
    <m/>
    <n v="5"/>
    <n v="15"/>
    <n v="1"/>
    <n v="2"/>
    <m/>
    <m/>
  </r>
  <r>
    <x v="1"/>
    <s v="Inventaire"/>
    <x v="46"/>
    <s v="Comptable"/>
    <s v="Administration générale"/>
    <s v="Xavier EYMARD"/>
    <s v="Nathalie GALUCHOT"/>
    <s v="Xavier EYMARD"/>
    <s v="Carence dans les documents appuyant la constitution des charges à rattacher"/>
    <s v="R2-1-1-4"/>
    <s v="Non signalement de l’absence de document comptable."/>
    <m/>
    <n v="2"/>
    <n v="2"/>
    <n v="4"/>
    <n v="2"/>
    <m/>
    <n v="4"/>
    <m/>
    <n v="4"/>
    <m/>
    <n v="4"/>
    <n v="12"/>
    <n v="1"/>
    <n v="2"/>
    <m/>
    <m/>
  </r>
  <r>
    <x v="1"/>
    <s v="Inventaire"/>
    <x v="46"/>
    <s v="Comptable"/>
    <s v="Administration générale"/>
    <s v="Xavier EYMARD"/>
    <s v="Nathalie GALUCHOT"/>
    <s v="Xavier EYMARD"/>
    <s v="Les charges ne sont pas rattachées au bon exercice"/>
    <s v="R2-1-1-10"/>
    <s v="Les charges à payer ne relèvent pas du bon exercice de rattachement."/>
    <m/>
    <n v="2"/>
    <n v="2"/>
    <n v="4"/>
    <n v="2"/>
    <s v="Contrôle du rattachement au bon exercice des charges à rattacher (autocontrôle)._x000a_Éventuellement, un contrôle peut être mis en oeuvre ultérieurement à la clôture pour s’assurer que des charges, désormais mise en paiement, n’auraient pas dû être comptabilisées en charges à payer (autocontrôle). La détection de telles charges donnerait lieu à notification aux services gestionnaires pour prise en compte lors de la prochaine clôture._x000a_Contrôle de supervision a posteriori, lors du diagnostic du processus, de la mise en place de ces mesures."/>
    <n v="5"/>
    <s v="Elaboration et diffusion d’un guide de recensement des charges à rattacher avec typologie des faits générateurs."/>
    <n v="5"/>
    <m/>
    <n v="5"/>
    <n v="15"/>
    <n v="1"/>
    <n v="2"/>
    <m/>
    <m/>
  </r>
  <r>
    <x v="1"/>
    <s v="Inventaire"/>
    <x v="46"/>
    <s v="Comptable"/>
    <s v="Administration générale"/>
    <s v="Xavier EYMARD"/>
    <s v="Nathalie GALUCHOT"/>
    <s v="Xavier EYMARD"/>
    <s v="Les charges ne sont pas rattachées au bon exercice"/>
    <s v="R2-1-1-10"/>
    <s v="Les charges constatées d’avance ne sont pas correctement rattachées aux exercices qui les concernent."/>
    <m/>
    <n v="2"/>
    <n v="2"/>
    <n v="4"/>
    <n v="2"/>
    <m/>
    <n v="5"/>
    <m/>
    <n v="5"/>
    <m/>
    <n v="5"/>
    <n v="15"/>
    <n v="1"/>
    <n v="2"/>
    <m/>
    <m/>
  </r>
  <r>
    <x v="2"/>
    <s v="Inventaire"/>
    <x v="47"/>
    <s v="Comptable"/>
    <s v="Pôle comptabilité"/>
    <s v="Nicolas BAYER"/>
    <s v="Natacha BERNADIN"/>
    <s v="Isabelle BUDIN"/>
    <s v="Carence dans le suivi de la comptabilisation des amortissements et des dépréciations"/>
    <s v="R6-1-3-1"/>
    <s v="Absence d’amortissement."/>
    <m/>
    <n v="2"/>
    <n v="2"/>
    <n v="4"/>
    <n v="2"/>
    <s v="Revue analytique en fin d’exercice de la variation totale du montant, par comptes, entre l’exercice courant et les exercices précédents (autocontrôle)._x000a__x000a_Analyse des comptes de dotations aux amortissements en fin d’exercice pour déterminer dans quels cas des anomalies peuvent être supposées (autocontrôle) : cas des nouveaux biens comptabilisés en cours d’exercice, absence de mouvements des comptes de dotations…_x000a__x000a_En cas d’anomalies, saisine de l’ordonnateur pour compléments d’information. _x000a_Contrôle de supervision contemporain lors du visa de courrier de saisine de l’ordonnateur. _x000a__x000a_Contrôle de supervision, lors du diagnostic du processus, de la mise en place effective de ces mesures."/>
    <n v="5"/>
    <s v="Documentation et diffusion des procédures d’inventaire (acteurs, délais, modalités)."/>
    <n v="5"/>
    <s v="Archivage des copies de courriers de saisine de l’ordonnateur."/>
    <n v="2"/>
    <n v="12"/>
    <n v="1"/>
    <n v="2"/>
    <m/>
    <s v="Il existe une transaction dédiée à la vérification de l'absence d'amortissements comptabilisés. Dans les procédures, il est indiqué qu'une vérification doit être faite au minimum 2x par an. _x000a_Transaction  S_ALR_87010175 : Amortissements réellement comptabilisés. "/>
  </r>
  <r>
    <x v="2"/>
    <s v="Inventaire"/>
    <x v="47"/>
    <s v="Comptable"/>
    <s v="Pôle comptabilité"/>
    <s v="Nicolas BAYER"/>
    <s v="Natacha BERNADIN"/>
    <s v="Isabelle BUDIN"/>
    <s v="Carence dans le suivi de la comptabilisation des amortissements et des dépréciations"/>
    <s v="R6-1-3-1"/>
    <s v="Montant de l’amortissement pratiqué erroné."/>
    <m/>
    <n v="2"/>
    <n v="2"/>
    <n v="4"/>
    <n v="2"/>
    <m/>
    <n v="4"/>
    <m/>
    <n v="5"/>
    <m/>
    <n v="2"/>
    <n v="11"/>
    <n v="1"/>
    <n v="2"/>
    <m/>
    <s v="Dans SIFAC, le montant de l'amortissement est automatique. Dans les cas ou il est à changer, celle-ci est indiquée dans la procédure et il existe une feuille excel de vérificatiion : ''Vérification des durées d'amortissements'' dans le fichier des procédures pour SIFAC"/>
  </r>
  <r>
    <x v="2"/>
    <s v="Inventaire"/>
    <x v="63"/>
    <s v="Comptable"/>
    <s v="Pôle comptabilité"/>
    <s v="Nicolas BAYER"/>
    <s v="Natacha BERNADIN"/>
    <s v="Isabelle BUDIN"/>
    <s v="Enregistrement comptable erroné"/>
    <s v="R4-1-1-19"/>
    <s v="Déséquilibre des écritures d’amortissement entre la classe 2 et la classe 6."/>
    <m/>
    <n v="4"/>
    <n v="1"/>
    <n v="4"/>
    <n v="2"/>
    <s v="Contrôle de l’égalité entre comptes (autocontrôle)._x000a__x000a_Contrôle de supervision, lors du diagnostic du processus, de la mise en place effective de ces mesures."/>
    <n v="5"/>
    <m/>
    <n v="5"/>
    <m/>
    <n v="5"/>
    <n v="15"/>
    <n v="1"/>
    <n v="2"/>
    <m/>
    <s v="Ecritures automatiques dans SIFAC. "/>
  </r>
  <r>
    <x v="3"/>
    <s v="Tenue du compte bancaire"/>
    <x v="48"/>
    <s v="Comptable"/>
    <s v="Pôle comptabilité"/>
    <s v="Claire FARGETTE"/>
    <s v="Isabelle BUDIN"/>
    <s v="Nathalie GALUCHOT"/>
    <s v="Discordances persistantes entre le compte de disponibilités et les relevés de compte"/>
    <s v="R3-3-1-2"/>
    <s v="Les discordances constatées ne sont pas régularisées ou sont régularisées avec retard."/>
    <m/>
    <n v="3"/>
    <n v="2"/>
    <n v="6"/>
    <n v="2"/>
    <s v="Analyse de l’origine des discordances relevées (autocontrôle)._x000a_Correction rapide des discordances relevées (autocontrôle)._x000a_Contrôle de supervision a posteriori, lors du diagnostic du processus, de la mise en place et de l’effectivité de ces mesures."/>
    <n v="5"/>
    <m/>
    <n v="5"/>
    <m/>
    <n v="5"/>
    <n v="15"/>
    <n v="1"/>
    <n v="2"/>
    <m/>
    <m/>
  </r>
  <r>
    <x v="3"/>
    <s v="Tenue du compte bancaire"/>
    <x v="48"/>
    <s v="Comptable"/>
    <s v="Pôle comptabilité"/>
    <s v="Claire FARGETTE"/>
    <s v="Isabelle BUDIN"/>
    <s v="Nathalie GALUCHOT"/>
    <s v="Carence dans la périodicité de traitement des relevés de comptes"/>
    <s v="R3-3-1-3"/>
    <s v="Absence de comptabilisation dans les délais des opérations affectant le compte de dépôt de fonds._x000a_Les opérations provenant de la DGFiP (prélèvements et virements retracés sur le relevé de comptes…), des débiteurs (réception des moyens de paiement) et des créanciers (décaissements, exécution de virements…) ne sont pas prises en compte au jour de leur réception : le relevé de compte n’est pas traité à sa réception._x000a_Les services de l’agent comptable ne se connectent pas quotidiennement à DFT Net."/>
    <m/>
    <n v="3"/>
    <n v="2"/>
    <n v="6"/>
    <n v="2"/>
    <s v="Le dernier relevé de compte reçu (quelle que soit la forme de la réception) doit être comptabilisé quotidiennement (connexion à DFT Net si possible) (autocontrôle)._x000a_Il est exclu de comptabiliser globalement le relevé de compte sur un compte d’imputation provisoire en contrepartie du compte 515._x000a_Contrôle de supervision a posteriori, lors du diagnostic du processus, de la mise en place et de l’effectivité de ces mesures."/>
    <n v="5"/>
    <s v="Modalités de connexion et d’exploitation de DFT Net (cf. Documentation fournie par le teneur de compte sur le fonctionnement de DFT Net)."/>
    <n v="5"/>
    <m/>
    <n v="5"/>
    <n v="15"/>
    <n v="1"/>
    <n v="2"/>
    <m/>
    <m/>
  </r>
  <r>
    <x v="3"/>
    <s v="Tenue du compte bancaire"/>
    <x v="48"/>
    <s v="Comptable"/>
    <s v="Pôle comptabilité"/>
    <s v="Claire FARGETTE"/>
    <s v="Isabelle BUDIN"/>
    <s v="Nathalie GALUCHOT"/>
    <s v="Archivage lacunaire des documents et pièces bancaires"/>
    <s v="R3-3-1-4"/>
    <s v="Carence dans l’archivage des relevés de compte._x000a_Les délais de conservation des relevés de compte et des pièces correspondantes ne sont pas respectés."/>
    <m/>
    <n v="2"/>
    <n v="2"/>
    <n v="4"/>
    <n v="2"/>
    <s v="Contrôle de supervision a posteriori, lors du diagnostic du processus, de la mise en place et de l’effectivité de ces mesures."/>
    <n v="5"/>
    <s v="Documentation et diffusion des règles définies en matière de conservation des documents comptables et des pièces justificatives. Les règles de_x000a_conservation des documents et pièces doivent être déterminées, en distinguant :_x000a_- ce qui doit être transmis au juge des comptes ;_x000a_- ce qui doit être archivé, de ce qui doit demeurer à disposition des services (en particulier pour les marchés à exécution successive) ;_x000a_- parmi ce qui doit être archivé, les archives vivantes (non nécessaires au fonctionnement habituel du service mais qui doivent rester à proximité pour être probablement  utilisées), des archives mortes."/>
    <n v="5"/>
    <s v="Les relevés de compte et les pièces afférentes doivent être conservés 10 ans, dans une série chronologique continue._x000a_Cette règle s’applique également aux pièces de rejet d’opérations bancaires._x000a_Les documents comptables des virements (bons informatiques de validation, copies des ordres de virements papier…) doivent être conservés (la justification des règlements est constituée par un état d’émargement édité après traitement informatique et détaillant les règlements - article 15 du décret n°65-97 du 4 février 1965)._x000a_Les journaux d’encaissements par carte bancaire (journaux carte bancaire, relevés de remises) doivent être conservés dans une série chronologique continue. L’exemplaire « commerçant » des facturettes doit par ailleurs être conservé pendant un an (l’EPN doit conserver les facturettes à titre de justificatif de paiement pendant un an à compter de la date de la transaction, ce justificatif pouvant être demandé par la banque émettrice de la carte bancaire – la non fourniture du justificatif est un motif de rejet de la transaction)."/>
    <n v="5"/>
    <n v="15"/>
    <n v="1"/>
    <n v="2"/>
    <m/>
    <m/>
  </r>
  <r>
    <x v="3"/>
    <s v="Encaissement par compte bancaire"/>
    <x v="64"/>
    <s v="Comptable"/>
    <s v="Pôle comptabilité"/>
    <s v="Claire FARGETTE"/>
    <s v="Isabelle BUDIN"/>
    <s v="Nathalie GALUCHOT"/>
    <s v="Non comptabilisation des opérations au jour le jour."/>
    <s v="R3-1-3-1"/>
    <s v="Oubli ou regroupement abusif dans le temps."/>
    <m/>
    <n v="2"/>
    <n v="2"/>
    <n v="4"/>
    <n v="2"/>
    <s v="Les virements portés au crédit du compte de l’établissement doivent être enregistrées quotidiennement (autocontrôle)._x000a_Contrôle de supervision a posteriori, lors du diagnostic du processus, de la mise en place et de l’effectivité de ces mesures."/>
    <n v="5"/>
    <m/>
    <n v="5"/>
    <m/>
    <n v="5"/>
    <n v="15"/>
    <n v="1"/>
    <n v="2"/>
    <m/>
    <m/>
  </r>
  <r>
    <x v="3"/>
    <s v="Encaissement par compte bancaire"/>
    <x v="65"/>
    <s v="Comptable"/>
    <s v="Pôle comptabilité"/>
    <s v="Claire FARGETTE"/>
    <s v="Isabelle BUDIN"/>
    <s v="Nathalie GALUCHOT"/>
    <s v="Non comptabilisation des opérations au jour le jour."/>
    <s v="R3-1-3-1"/>
    <s v="Oubli ou regroupement abusif dans le temps."/>
    <m/>
    <n v="2"/>
    <n v="2"/>
    <n v="4"/>
    <n v="2"/>
    <s v="Les prélèvements portés au crédit du compte de l’établissement doivent être enregistrées quotidiennement (autocontrôle)._x000a_Contrôle de supervision a posteriori, lors du diagnostic du processus, de la mise en place et de l’effectivité de ces mesures."/>
    <n v="5"/>
    <m/>
    <n v="5"/>
    <m/>
    <n v="5"/>
    <n v="15"/>
    <n v="1"/>
    <n v="2"/>
    <m/>
    <m/>
  </r>
  <r>
    <x v="3"/>
    <s v="Encaissement par compte bancaire"/>
    <x v="66"/>
    <s v="Comptable"/>
    <s v="Administration générale"/>
    <s v="Monique CHAPUIS"/>
    <s v="Xavier EYMARD"/>
    <s v="Xavier EYMARD"/>
    <s v="Autorisations incomplètes en matière d’encaissement par carte bancaire."/>
    <s v="R3-1-4-1"/>
    <s v="Les autorisations requises en matière d’encaissement par carte bancaire, et selon les modalités envisagées, n’ont pas été toutes collectées."/>
    <m/>
    <n v="2"/>
    <n v="2"/>
    <n v="4"/>
    <n v="2"/>
    <s v="Contrôle de supervision a posteriori, lors du diagnostic du processus, de l’archivage des autorisations requises."/>
    <n v="5"/>
    <m/>
    <n v="5"/>
    <s v="Archivage des autorisations"/>
    <n v="5"/>
    <n v="15"/>
    <n v="1"/>
    <n v="2"/>
    <m/>
    <m/>
  </r>
  <r>
    <x v="3"/>
    <s v="Encaissement par compte bancaire"/>
    <x v="66"/>
    <s v="Comptable"/>
    <s v="Administration générale"/>
    <s v="Monique CHAPUIS"/>
    <s v="Xavier EYMARD"/>
    <s v="Xavier EYMARD"/>
    <s v="Non respect de la réglementation sur l’encaissement des recettes par carte bancaire."/>
    <s v="R3-1-4-2"/>
    <s v="Les modalités d’encaissement des recettes par carte bancaire ne sont pas respectées (contrôles, demandes d’autorisation, montant des transactions, délai de remise des transactions, obtention d’une signature lorsqu’elle est requise, utilisation d’un TPE non conforme aux spécifications techniques en vigueur – norme EMV…)._x000a_Encaissement d’autres recettes que celles prévues par la réglementation."/>
    <m/>
    <n v="2"/>
    <n v="2"/>
    <n v="4"/>
    <n v="2"/>
    <s v="Contrôle de la régularité de chaque encaissement par carte bancaire (autocontrôle)._x000a_Contrôle lors de l’encaissement que les recettes perçues par le biais de carte bancaire ont été expressément autorisées et n’ont pas été forcées (autocontrôle)._x000a_Éventuellement, contrôle de supervision consistant dans la régularité des opérations, à programmer dans le plan de contrôle interne (ce contrôle serait à lier avec un contrôle de la justification des opérations en instance et des délais de régularisation)._x000a_Contrôle de supervision a posteriori, lors du diagnostic du processus, de la mise en place et de l’effectivité de ces mesures."/>
    <n v="5"/>
    <s v="Diffusion des règles sur l’encaissement par carte bancaire._x000a_Éventuellement, établissement et diffusion des conditions d’encaissement par carte bancaire._x000a_Sensibilisation et formation des agents le cas échéant._x000a_Désignation des acteurs chargés de la tâche et responsables de l’utilisation du TPE dans l’organigramme fonctionnel."/>
    <n v="4"/>
    <m/>
    <n v="5"/>
    <n v="14"/>
    <n v="1"/>
    <n v="2"/>
    <m/>
    <s v="Action : diffuser pour tous les régisseurs disposant d'un TPE l'instruction BOFIP-GCP-13-0017 du 14/08/2013 &quot;MODALITES DE GESTION DES MOYENS DE PAIEMENT ET DES ACTIVITES BANCAIRES_x000a_DU SECTEUR PUBLIC&quot;"/>
  </r>
  <r>
    <x v="3"/>
    <s v="Encaissement par compte bancaire"/>
    <x v="66"/>
    <s v="Comptable"/>
    <s v="Pôle comptabilité"/>
    <s v="Claire FARGETTE"/>
    <s v="Isabelle BUDIN"/>
    <s v="Nathalie GALUCHOT"/>
    <s v="Discordances entre le journal des cartes bancaires et le relevé de compte."/>
    <s v="R3-1-4-3"/>
    <s v="Absence de rapprochement quotidien."/>
    <m/>
    <n v="2"/>
    <n v="2"/>
    <n v="4"/>
    <n v="2"/>
    <s v="Le journal du terminal des cartes bancaires doit être rapproché avec :_x000a_- le relevé détaillé de remise, envoyé par le centre de traitement cartes bancaires, comportant notamment le montant des commissions, le montant brut et le montant net du paiement._x000a_- le relevé de compte, faisant apparaître le montant net des encaissements par remise – montant porté en crédit sur le compte de dépôt de fonds au Trésor – et le montant des commissions (autocontrôle) ;_x000a_- la comptabilité générale._x000a_Les anomalies comme les cartes rejetées doivent faire l’objet d’un traitement séparé._x000a_Contrôle de supervision a posteriori, lors du diagnostic du processus, de la mise en place et de l’effectivité de ces mesures."/>
    <n v="5"/>
    <m/>
    <n v="5"/>
    <m/>
    <n v="5"/>
    <n v="15"/>
    <n v="1"/>
    <n v="2"/>
    <m/>
    <m/>
  </r>
  <r>
    <x v="3"/>
    <s v="Encaissement par compte bancaire"/>
    <x v="66"/>
    <s v="Comptable"/>
    <s v="Pôle comptabilité"/>
    <s v="Claire FARGETTE"/>
    <s v="Isabelle BUDIN"/>
    <s v="Nathalie GALUCHOT"/>
    <s v="Non comptabilisation des opérations au jour le jour."/>
    <s v="R3-1-3-1"/>
    <s v="Oubli ou regroupement abusif dans le temps."/>
    <m/>
    <n v="2"/>
    <n v="2"/>
    <n v="4"/>
    <n v="2"/>
    <s v="Les opérations retracées sur le journal des cartes bancaires doivent être enregistrées quotidiennement au compte 5115 « Cartes bancaires à l’encaissement »_x000a_(autocontrôle)._x000a_Contrôle de supervision a posteriori, lors du diagnostic du processus, de la mise en place et de l’effectivité de ces mesures."/>
    <n v="5"/>
    <m/>
    <n v="5"/>
    <m/>
    <n v="5"/>
    <n v="15"/>
    <n v="1"/>
    <n v="2"/>
    <m/>
    <m/>
  </r>
  <r>
    <x v="3"/>
    <s v="Encaissement par compte bancaire"/>
    <x v="66"/>
    <s v="Comptable"/>
    <s v="Pôle comptabilité"/>
    <s v="Claire FARGETTE"/>
    <s v="Isabelle BUDIN"/>
    <s v="Nathalie GALUCHOT"/>
    <s v="Absence de traçabilité des opérations en instance d’encaissement."/>
    <s v="R3-1-4-5"/>
    <s v="Absence de conservation des pièces justifiant les opérations en solde."/>
    <m/>
    <n v="2"/>
    <n v="2"/>
    <n v="4"/>
    <n v="2"/>
    <s v="Éventuellement, contrôle de supervision consistant dans la justification des opérations en instance, à programmer dans le plan de contrôle interne (ce contrôle serait à lier avec un contrôle de la régularité des opérations et des délais de régularisation)._x000a_Contrôle de supervision a posteriori, lors du diagnostic du processus, de la mise en place et de l’effectivité de ces mesures."/>
    <n v="5"/>
    <m/>
    <n v="5"/>
    <s v="Les journaux des cartes bancaires, tickets « récépissé » et relevés de remise doivent être conservés à l’appui du compte 5115 ou accessibles sans délai, pour justification des soldes."/>
    <n v="5"/>
    <n v="15"/>
    <n v="1"/>
    <n v="2"/>
    <m/>
    <m/>
  </r>
  <r>
    <x v="3"/>
    <s v="Encaissement par compte bancaire"/>
    <x v="66"/>
    <s v="Comptable"/>
    <s v="Pôle comptabilité"/>
    <s v="Claire FARGETTE"/>
    <s v="Isabelle BUDIN"/>
    <s v="Nathalie GALUCHOT"/>
    <s v="Annulations non justifiées"/>
    <s v="R3-1-4-6"/>
    <s v="Mauvaise utilisation du terminal de paiement."/>
    <m/>
    <n v="2"/>
    <n v="2"/>
    <n v="4"/>
    <n v="2"/>
    <s v="Contrôle de la régularité des annulations des paiements par carte bancaire (autocontrôle)._x000a_Éventuellement, contrôle de supervision de la régularité des annulations, à programmer dans le plan de contrôle interne._x000a_Contrôle de supervision a posteriori, lors du diagnostic du processus, de la mise en place et de l’effectivité de ces mesures."/>
    <n v="4"/>
    <s v="Documentation des conditions d’utilisation du terminal._x000a_Sensibilisation et formation des agents le cas échéant."/>
    <n v="4"/>
    <m/>
    <n v="4"/>
    <n v="12"/>
    <n v="1"/>
    <n v="2"/>
    <m/>
    <s v="Action  : transmettre aux régisseurs disposant d'un TPE la procédure en cas d'annulation d'un paiement TPE"/>
  </r>
  <r>
    <x v="3"/>
    <s v="Encaissement par compte bancaire"/>
    <x v="66"/>
    <s v="Comptable"/>
    <s v="Pôle comptabilité"/>
    <s v="Claire FARGETTE"/>
    <s v="Isabelle BUDIN"/>
    <s v="Nathalie GALUCHOT"/>
    <s v="Absence de régularisation des comptes."/>
    <s v="R3-1-4-7"/>
    <s v="Absence de régularisation ou régularisation insuffisamment rapide du compte 5115."/>
    <m/>
    <n v="2"/>
    <n v="2"/>
    <n v="4"/>
    <n v="2"/>
    <s v="Contrôle de la régularisation des opérations, dès réception des relevés d’opérations ou des autres pièces (autocontrôle)._x000a_Contrôle périodique (au moins hebdomadaire) du compte 5115 par l’agent chargé de ce compte aux fins de régularisation (autocontrôle)._x000a_Mise en place d’un dispositif de suivi des éventuelles opérations anciennes de plus de 5 jours ouvrés, non dénouées, avec analyse des motifs de leur persistance en comptabilité (autocontrôle)._x000a_Éventuellement, contrôle de supervision sur les délais de régularisation des opérations en instance,à programmer dans le plan de contrôle interne (ce_x000a_contrôle serait à lier avec un contrôle de la_x000a_justification des opérations et de la régularité des_x000a_encaissements)._x000a_Éventuellement, contrôle de supervision a posteriori de l’effectivité de la régularisation, à programmer dans le plan de contrôle interne._x000a_Contrôle de supervision a posteriori, lors du diagnostic du processus, de la mise en place et de l’effectivité de ces mesures."/>
    <n v="5"/>
    <m/>
    <n v="5"/>
    <m/>
    <n v="5"/>
    <n v="15"/>
    <n v="1"/>
    <n v="2"/>
    <m/>
    <m/>
  </r>
  <r>
    <x v="3"/>
    <s v="Encaissement par compte bancaire"/>
    <x v="33"/>
    <s v="Comptable"/>
    <s v="Pôle comptabilité"/>
    <s v="Claire FARGETTE"/>
    <s v="Isabelle BUDIN"/>
    <s v="Nathalie GALUCHOT"/>
    <s v="Absence de comptabilisation du rejet au vu du relevé de compte."/>
    <s v="R3-1-5-1"/>
    <s v="L’enregistrement comptable a lieu uniquement lorsque le chèque rejeté est reçu."/>
    <m/>
    <n v="2"/>
    <n v="1"/>
    <n v="2"/>
    <n v="1"/>
    <s v="L’enregistrement comptable doit être effectué dès réception du relevé sans attendre le chèque (autocontrôle)._x000a_Contrôle de supervision a posteriori, lors du diagnostic du processus, de la mise en place et de l’effectivité de ces mesures."/>
    <n v="5"/>
    <s v="Etablissement et diffusion du traitement des chèques rejetés._x000a_Désignation des acteurs dans l’organigramme fonctionnel."/>
    <n v="0"/>
    <m/>
    <n v="5"/>
    <n v="10"/>
    <n v="2"/>
    <n v="2"/>
    <m/>
    <s v="==&gt; rédiger et diffuser en interne une procédure sur le traitement des rejets de chèque ; articuler avec le recouvrement ; penser à intégrer un seul de bascule du 5117x à un compte 41x (30 jours)"/>
  </r>
  <r>
    <x v="3"/>
    <s v="Encaissement par compte bancaire"/>
    <x v="33"/>
    <s v="Comptable"/>
    <s v="Pôle comptabilité"/>
    <s v="Claire FARGETTE"/>
    <s v="Isabelle BUDIN"/>
    <s v="Nathalie GALUCHOT"/>
    <s v="Enregistrements comptables des rejets de virements et des rejets de prélèvements erronés."/>
    <s v="R3-1-5-5"/>
    <s v="Absence d’enregistrement des virements et prélèvements bancaires rejetés sur les comptes dédiés. Les opérations étant laissées sur les comptes financiers initialement servis."/>
    <m/>
    <n v="2"/>
    <n v="2"/>
    <n v="4"/>
    <n v="2"/>
    <s v="Enregistrement comptable au compte 511 « Valeurs à l’encaissement » (autocontrôle)._x000a_Éventuellement, contrôle de supervision consistant dans le rapprochement entre les pièces de rejet et la comptabilité générale, à programmer dans le plan de contrôle interne (ce contrôle serait à lier avec un contrôle des délais de régularisation et de justifications des opérations en instance)._x000a_Contrôle de supervision a posteriori, lors du diagnostic du processus, de la mise en place et de l’effectivité de ces mesures."/>
    <n v="5"/>
    <s v="Documentation des écritures comptables à enregistrer en cas de rejets de virements ou de prélèvements bancaires (cf. Instructions M 9)."/>
    <n v="5"/>
    <m/>
    <n v="5"/>
    <n v="15"/>
    <n v="1"/>
    <n v="2"/>
    <m/>
    <m/>
  </r>
  <r>
    <x v="3"/>
    <s v="Encaissement par compte bancaire"/>
    <x v="33"/>
    <s v="Comptable"/>
    <s v="Pôle comptabilité"/>
    <s v="Claire FARGETTE"/>
    <s v="Isabelle BUDIN"/>
    <s v="Nathalie GALUCHOT"/>
    <s v="Absence de traçabilité des opérations en instance de régularisation."/>
    <s v="R3-1-5-3"/>
    <s v="Absence de conservation des pièces justifiant les opérations rejetées en solde."/>
    <m/>
    <n v="2"/>
    <n v="2"/>
    <n v="4"/>
    <n v="2"/>
    <s v="Éventuellement, contrôle de supervision consistant dans la justification des opérations en instance, à programmer dans le plan de contrôle interne (ce contrôle serait à lier avec un contrôle des délais de régularisation des opérations et le rapprochement entre les pièces de rejet et la comptabilité générale)._x000a_Contrôle de supervision a posteriori, lors du diagnostic du processus, de la mise en place et de l’effectivité de ces mesures."/>
    <n v="5"/>
    <m/>
    <n v="5"/>
    <s v="Les pièces de rejets doivent être conservées à l’appui du compte 511 « Valeurs à l’encaissement » ou accessibles sans délai, pour justification des soldes."/>
    <n v="5"/>
    <n v="15"/>
    <n v="1"/>
    <n v="2"/>
    <m/>
    <m/>
  </r>
  <r>
    <x v="3"/>
    <s v="Paiement par compte bancaire"/>
    <x v="4"/>
    <s v="Comptable"/>
    <s v="Pôle comptabilité"/>
    <s v="Isabelle BUDIN"/>
    <s v="Nathalie GALUCHOT"/>
    <s v="Nathalie GALUCHOT"/>
    <s v="Paiement non libératoire."/>
    <s v="R3-2-1-2"/>
    <s v="Références bancaires portées sur les fichiers remis au teneur de compte différentes de celles indiquées sur la pièce justifiant l’identité bancaire (RIB…)."/>
    <m/>
    <n v="2"/>
    <n v="2"/>
    <n v="4"/>
    <n v="2"/>
    <s v="Organisation :_x000a_1. Cas d’un SI partagé avec l’ordonnateur (PGI) :_x000a_- soit séparation des tâches entre gestionnaire et comptable, le premier saisissant, le second validant ; soit séparation des tâches entre d’une part, gestionnaire et comptable, et d’autre part, structure de suivi des tiers, les premiers n’intervenant pas et le troisième saisissant et validant ;_x000a_- chaque intervenant doit disposer de sa propre habilitation ;_x000a_- contrôle des coordonnées bancaires du créancier lors de la saisie et de la validation (autocontrôle)._x000a_2. Cas de l’absence d’un SI partagé avec l’ordonnateur (applications de virement spécifiques à l’agent comptable) :_x000a_- soit le SI permet une séparation des tâches (saisie/validation) : chaque intervenant doit disposer d’un identifiant ; contrôle mutuel des coordonnées bancaires du créancier lors de la saisie et de la validation (autocontrôle) ;_x000a_- soit le SI ne permet pas la séparation des tâches : contrôle des coordonnées bancaires du créancier lors de la saisie (autocontrôle) ; contrôle de supervision a posteriori à_x000a_programmer dans le plan de contrôle interne ; - soit la tâche est manuelle (ordre de virement papier) : contrôle des coordonnées bancaires du créancier lors de l’établissement de l’ordre de virement (autocontrôle) ; contrôle de supervision contemporain lors de la signature de l’ordre de virement._x000a_L’intervenant chargé de la validation ou de la supervision doit valider les saisies au vu des pièces justificatives du virement (notamment les coordonnées bancaires)._x000a_Lorsqu’une séparation des tâches et un contrôle mutuel ne peuvent pas être mis en place, en particulier dans les structures à effectif très réduit, le risque doit être dans la mesure du possible couvert par un contrôle de supervision a posteriori (contrôles a posteriori au vu des états de virement et des RIB), à programmer dans le plan de contrôle_x000a_interne._x000a_Contrôle de supervision a posteriori, lors du diagnostic du processus, de la mise en place et de l’effectivité de ces mesures."/>
    <n v="5"/>
    <s v="Documentation : diffusion de l’instruction n° 04-040 K 1 du 16 juillet 2004._x000a_Désignation des acteurs dans l’organigramme fonctionnel."/>
    <n v="5"/>
    <s v="Bons de validation informatique ou copie des ordres de virement transmis au teneur de compte bancaire."/>
    <n v="5"/>
    <n v="15"/>
    <n v="1"/>
    <n v="2"/>
    <m/>
    <m/>
  </r>
  <r>
    <x v="3"/>
    <s v="Paiement par compte bancaire"/>
    <x v="4"/>
    <s v="Comptable"/>
    <s v="Pôle comptabilité"/>
    <s v="Isabelle BUDIN"/>
    <s v="Nathalie GALUCHOT"/>
    <s v="Nathalie GALUCHOT"/>
    <s v="Modalités de remise des opérations de virement non respectées."/>
    <s v="R3-2-2-2"/>
    <s v="Utilisation de documents papier pour des ordres de virements, en dehors des cas où la réglementation le permet._x000a_Les fichiers issus des produits informatiques de l’EPN ne respectent pas les normes interbancaires et les protocoles d’échange définis par le Trésor public._x000a_La personne qui envoie le fichier n’est pas le valideur final (risque de modification)."/>
    <m/>
    <n v="2"/>
    <n v="2"/>
    <n v="4"/>
    <n v="2"/>
    <s v="Contrôle de supervision a posteriori, lors du diagnostic du processus, de la mise en place et de l’effectivité de ces mesures."/>
    <n v="5"/>
    <s v="Diffusion de l'IJC du 25/05/2021 - Section paiement_x000a_Éventuellement, documentation et diffusion des modalités de remise des opérations de virement."/>
    <n v="5"/>
    <m/>
    <n v="5"/>
    <n v="15"/>
    <n v="1"/>
    <n v="2"/>
    <m/>
    <m/>
  </r>
  <r>
    <x v="3"/>
    <s v="Paiement par compte bancaire"/>
    <x v="4"/>
    <s v="Comptable"/>
    <s v="Pôle comptabilité"/>
    <s v="Isabelle BUDIN"/>
    <s v="Nathalie GALUCHOT"/>
    <s v="Nathalie GALUCHOT"/>
    <s v="Anomalies dans le fichier de virements."/>
    <s v="R3-2-2-4"/>
    <s v="Montant erroné, devise erronée…."/>
    <m/>
    <n v="2"/>
    <n v="2"/>
    <n v="4"/>
    <n v="2"/>
    <s v="Contrôle de supervision a posteriori, lors du diagnostic du processus, de la mise en place et de l’effectivité de ces mesures."/>
    <n v="5"/>
    <s v="Diffusion de l'IJC du 25/05/2021"/>
    <n v="5"/>
    <m/>
    <n v="5"/>
    <n v="15"/>
    <n v="1"/>
    <n v="2"/>
    <m/>
    <m/>
  </r>
  <r>
    <x v="3"/>
    <s v="Paiement par compte bancaire"/>
    <x v="4"/>
    <s v="Comptable"/>
    <s v="Pôle comptabilité"/>
    <s v="Isabelle BUDIN"/>
    <s v="Nathalie GALUCHOT"/>
    <s v="Nathalie GALUCHOT"/>
    <s v="Absence de régularisation des comptes en instance de décaissement."/>
    <s v="R3-2-1-3"/>
    <s v="Absence de régularisation ou régularisation insuffisamment rapide de la subdivision concernée des comptes en instance de décaissement._x000a_Les virements émis figurent en comptabilité mais ne sont pas retracés sur le relevé de compte bancaire._x000a_Risque : le 5159 est crédité, mais le fichier de virement n'a pas été transmis à la DGFiP, ou cette dernière ne l'a pas traité"/>
    <m/>
    <n v="2"/>
    <n v="2"/>
    <n v="4"/>
    <n v="2"/>
    <s v="Contrôle de l’encaissement effectif du virement par le créancier, dès réception des relevés d’opérations ou des autres pièces (autocontrôle)._x000a_Contrôle périodique (au moins mensuel) de la régularisation des opérations en instance de décaissement correspondant à des virements émis et non encaissés par les créanciers (autocontrôle)._x000a_Mise en place d’un dispositif de suivi des éventuelles opérations anciennes de plus d’un mois, non dénouées, avec analyse des motifs de leur persistance en comptabilité (autocontrôle)._x000a_Contrôle de supervision a posteriori, lors du diagnostic du processus, de la mise en place et de l’effectivité de ces mesures."/>
    <n v="5"/>
    <m/>
    <n v="5"/>
    <m/>
    <n v="5"/>
    <n v="15"/>
    <n v="1"/>
    <n v="2"/>
    <m/>
    <m/>
  </r>
  <r>
    <x v="3"/>
    <s v="Paiement par compte bancaire"/>
    <x v="67"/>
    <s v="Comptable"/>
    <s v="Pôle comptabilité"/>
    <s v="Isabelle BUDIN"/>
    <s v="Nathalie GALUCHOT"/>
    <s v="Nathalie GALUCHOT"/>
    <s v="Utilisation irrégulière de la carte bancaire."/>
    <s v="R3-2-3-1"/>
    <s v="La procédure de paiement par carte bancaire est utilisée à tort._x000a_Des dépenses sont payées avant service fait et/ou sans ordonnancement préalable en dehors des cas autorisés._x000a_Des dépenses sont payées par carte bancaire sans justification."/>
    <m/>
    <n v="2"/>
    <n v="2"/>
    <n v="4"/>
    <n v="2"/>
    <s v="Contrôle des conditions d’utilisation de la carte bancaire (montant n’excédant pas 5 000 €…, y compris dans le cas de paiement à distance)._x000a_Contrôle de supervision a posteriori, lors du diagnostic du processus, de la mise en place et de l’effectivité de ces mesures."/>
    <n v="5"/>
    <s v="Diffusion des règles d’utilisationde la carte bancaire (cf IJC 25/05/2021)_x000a_Éventuellement, établissement et diffusion des modalités d’utilisation de la carte bancaire dans l’établissement._x000a_Désignation des acteurs dans l’organigramme fonctionnel."/>
    <n v="5"/>
    <m/>
    <n v="5"/>
    <n v="15"/>
    <n v="1"/>
    <n v="2"/>
    <m/>
    <m/>
  </r>
  <r>
    <x v="3"/>
    <s v="Paiement par compte bancaire"/>
    <x v="67"/>
    <s v="Comptable"/>
    <s v="Pôle comptabilité"/>
    <s v="Isabelle BUDIN"/>
    <s v="Nathalie GALUCHOT"/>
    <s v="Nathalie GALUCHOT"/>
    <s v="Paiements à distance par carte bancaire non sécurisés."/>
    <s v="R3-2-3-2"/>
    <s v="Des paiements non sécurisés sont réalisés sur Internet."/>
    <m/>
    <n v="2"/>
    <n v="2"/>
    <n v="4"/>
    <n v="2"/>
    <s v="S’assurer que le site a recours à un procédé de cryptage des coordonnées de la carte (affichage d’un cadenas au bas de la page, au moment du paiement ; le relevé de compte doit être vérifié très régulièrement et le délai de réclamation respecté - 120 jours) (autocontrôle). Il doit être recommandé de signaler, sans délai au teneur du compte de dépôts au Trésor, tout litige décelé par le porteur de la carte. De même, en cas de perte ou de vol de la carte, il convient de faire opposition, sans délai et de confirmer par écrit au teneur du compte cette démarche._x000a_Contrôle de supervision a posteriori, lors du diagnostic du processus, de la mise en place et de l’effectivité de ces mesures._x000a__x000a__x000a_"/>
    <n v="5"/>
    <s v="Diffusion des règles d’utilisation de la carte bancaire._x000a_Éventuellement, établissement et diffusion des modalités d’utilisation de la carte bancaire dans l’établissement pour des paiements à distance."/>
    <n v="5"/>
    <m/>
    <n v="5"/>
    <n v="15"/>
    <n v="1"/>
    <n v="2"/>
    <m/>
    <m/>
  </r>
  <r>
    <x v="3"/>
    <s v="Paiement par compte bancaire"/>
    <x v="67"/>
    <s v="Comptable"/>
    <s v="Pôle comptabilité"/>
    <s v="Isabelle BUDIN"/>
    <s v="Nathalie GALUCHOT"/>
    <s v="Nathalie GALUCHOT"/>
    <s v="Absence de régularisation des comptes en instance de décaissement."/>
    <s v="R3-2-1-3"/>
    <s v="Absence de régularisation ou régularisation insuffisamment rapide de la subdivision concernée des comptes en instance de décaissement (51591)_x000a_Les paiements effectués par carte figurent en comptabilité mais ne sont pas retracés sur le relevé de compte bancaire."/>
    <m/>
    <n v="2"/>
    <n v="2"/>
    <n v="4"/>
    <n v="2"/>
    <s v="Contrôle de l’encaissement effectif des opérations par carte bancaire par le créancier, dès réception des relevés d’opérations ou des autres pièces (autocontrôle)._x000a_Contrôle périodique (au moins mensuel) de la régularisation des opérations en instance de décaissement correspondant à des paiements par cartes bancaires émis et non encaissés par les créanciers (autocontrôle)._x000a_Mise en place d’un dispositif de suivi des éventuelles opérations anciennes de plus d’un mois, non dénouées, avec analyse des motifs de leur persistance en comptabilité (autocontrôle). Le délai de réclamation doit être respecté (120 jours) (autocontrôle)._x000a_Contrôle de supervision a posteriori, lors du diagnostic du processus, de la mise en place et de l’effectivité de ces mesures."/>
    <n v="5"/>
    <m/>
    <n v="5"/>
    <m/>
    <n v="5"/>
    <n v="15"/>
    <n v="1"/>
    <n v="2"/>
    <m/>
    <m/>
  </r>
  <r>
    <x v="3"/>
    <s v="Paiement par compte bancaire"/>
    <x v="67"/>
    <s v="Comptable"/>
    <s v="Pôle comptabilité"/>
    <s v="Nathalie GALUCHOT"/>
    <s v="Xavier EYMARD"/>
    <s v="Xavier EYMARD"/>
    <s v="Carence dans la conservation des moyens de paiement."/>
    <s v="R3-2-1-4"/>
    <s v="La carte bancaire n’est pas conservée dans des conditions de sécurité suffisantes ; perte, vol ou fraude._x000a_Les mesures de confidentialité nécessaires relatives aux informations concernant la carte bancaire ne sont pas prises ; la carte est utilisée par des personnes autres que son titulaire."/>
    <m/>
    <n v="2"/>
    <n v="2"/>
    <n v="4"/>
    <n v="2"/>
    <s v="La carte bancaire doit être conservée au coffre lorsqu’elle n’est pas utilisée._x000a_Contrôle de supervision a posteriori, lors du diagnostic du processus, de la mise en place et de l’effectivité de ces mesures."/>
    <n v="5"/>
    <m/>
    <n v="5"/>
    <m/>
    <n v="5"/>
    <n v="15"/>
    <n v="1"/>
    <n v="2"/>
    <m/>
    <m/>
  </r>
  <r>
    <x v="9"/>
    <s v="Arrêtés infra anuels"/>
    <x v="49"/>
    <s v="Comptable"/>
    <s v="Pôle comptabilité"/>
    <s v="Isabelle BUDIN"/>
    <s v="Nathalie GALUCHOT"/>
    <s v="Xavier EYMARD"/>
    <s v="Carences dans les forçages de l’application de tenue de la comptabilité"/>
    <s v="R5-2-1-3"/>
    <s v="Dans le cas d’un dispositif de « forçage » intégré à l’application de tenue de la comptabilité :_x000a_   - non respect des modalités de forçage ;_x000a_   - carence dans le contrôle des écritures forcées."/>
    <m/>
    <n v="4"/>
    <n v="1"/>
    <n v="4"/>
    <n v="2"/>
    <s v="Contrôle de la pertinence de chaque forçage (autocontrôle). Dans la mesure du possible et en fonction de l’application informatique, attribution réservée du forçage à un autre agent (autocontrôle) ou à un cadre (contrôle de supervision contemporain). _x000a_Contrôle de supervision a posteriori recommandé, à programmer dans le plan de contrôle interne. _x000a_Contrôle de supervision a posteriori, lors d’un diagnostic, de la mise en place, de l’actualisation et de l’effectivité de ces mesures."/>
    <n v="5"/>
    <s v="Elaboration et diffusion des modalités d’utilisation du forçage. Sensibilisation des acteurs à la problématique du forçage."/>
    <n v="5"/>
    <m/>
    <n v="5"/>
    <n v="15"/>
    <n v="1"/>
    <n v="2"/>
    <m/>
    <m/>
  </r>
  <r>
    <x v="9"/>
    <s v="Arrêtés infra anuels"/>
    <x v="49"/>
    <s v="Comptable"/>
    <s v="Pôle comptabilité"/>
    <s v="Isabelle BUDIN"/>
    <s v="Nathalie GALUCHOT"/>
    <s v="Xavier EYMARD"/>
    <s v="Déséquilibre de la balance"/>
    <s v="R5-2-1-4"/>
    <m/>
    <m/>
    <n v="4"/>
    <n v="1"/>
    <n v="4"/>
    <n v="2"/>
    <s v="Contrôle périodique de l’équilibre de la balance (autocontrôle). _x000a_Contrôle de supervision a posteriori recommandé en fonction de l’application informatique de tenue de la comptabilité, à programmer dans le plan de contrôle interne. _x000a_Contrôle de supervision a posteriori, lors d’un diagnostic, de la mise en place, de l’actualisation et de l’effectivité de ces mesures."/>
    <n v="5"/>
    <m/>
    <n v="5"/>
    <m/>
    <n v="5"/>
    <n v="15"/>
    <n v="1"/>
    <n v="2"/>
    <m/>
    <m/>
  </r>
  <r>
    <x v="4"/>
    <s v="Encaissement de recettes au comptant (hors régies, traitées à part)"/>
    <x v="68"/>
    <s v="Comptable"/>
    <s v="Pôle recette"/>
    <s v="PÔLE R - selon OFN Pôle recette -"/>
    <s v="PÔLE R - selon OFN Pôle recette -"/>
    <s v="Séverine WIBLE MATAGRIN"/>
    <s v="Absence de suivi des recettes au comptant"/>
    <s v="R8-4-1-1"/>
    <s v="Absence de suivi et d’enregistrement définitif des recettes perçues avant émission de titre."/>
    <m/>
    <n v="2"/>
    <n v="3"/>
    <n v="6"/>
    <n v="2"/>
    <s v="Au fur et à mesure des encaissements, enregistrement en détail des recettes perçues en comptabilité._x000a_Report de chaque recette, affectée d’un numéro d’ordre, sur un bordereau accompagné des documents justificatifs d’encaissement (avis de crédit, avis de virement, déclaration de recettes...) transmis à l’ordonnateur selon une périodicité fixée conjointement (autocontrôle)._x000a_Contrôle de supervision contemporain par la signature du bordereau de recettes._x000a_Contrôle de supervision a posteriori, lors du diagnostic du processus, de la mise en place et de l’effectivité de ces mesures."/>
    <n v="5"/>
    <s v="Elaboration et diffusion des modalités de traitement des recettes au comptant (fiche de contrôle...)._x000a_Formalisation de la périodicité de transmission du bordereau de recettes, convenue conjointement avec l’ordonnateur._x000a_Formalisation de l’attribution de la tâche sur l’organigramme fonctionnel."/>
    <n v="4"/>
    <s v="Copie des bordereaux de recettes transmis à l’ordonnateur, archivés chronologiquement dans une série séquencée continue."/>
    <n v="5"/>
    <n v="14"/>
    <n v="1"/>
    <n v="2"/>
    <m/>
    <s v="==&gt; la périodicité de transmission de la liste des OR nécessaire pour régularisation est immédiate, sauf pour les encaissements de DI de l'année antérieure (recette exceptionnelle), certaines ANV (quand le débiteur revient à meilleur fortune). Idée : formaliser cela dans la convention partenariale ordonnateur - comptable"/>
  </r>
  <r>
    <x v="4"/>
    <s v="Encaissement de recettes au comptant "/>
    <x v="68"/>
    <s v="Comptable"/>
    <s v="Pôle recette"/>
    <s v="PÔLE R - selon OFN Pôle recette -"/>
    <s v="PÔLE R - selon OFN Pôle recette -"/>
    <s v="Séverine WIBLE MATAGRIN"/>
    <s v="Toutes les recettes ne sont pas comptabilisées"/>
    <s v="R8-3-1-1"/>
    <s v="Erreur ou fraude dans l’agence comptable."/>
    <m/>
    <n v="4"/>
    <n v="1"/>
    <n v="4"/>
    <n v="2"/>
    <m/>
    <n v="4"/>
    <m/>
    <n v="5"/>
    <m/>
    <n v="4"/>
    <n v="13"/>
    <n v="1"/>
    <n v="2"/>
    <m/>
    <s v="==&gt; communication forte aux régisseurs pour délivrer systématiquement des reçus signés des 2 parties lors de réception de valeurs (numéraire)_x000a_==&gt; envoi d'un vademecum régisseurs à chaque rentrée ou en Janvier (lors de l'évaluation du montant des cautionnements)"/>
  </r>
  <r>
    <x v="4"/>
    <s v="Prise en charge de l'ordre de recette"/>
    <x v="27"/>
    <s v="Comptable"/>
    <s v="Pôle recette"/>
    <s v="PÔLE R - selon OFN Pôle recette -"/>
    <s v="PÔLE R - selon OFN Pôle recette -"/>
    <s v="Séverine WIBLE MATAGRIN"/>
    <s v="Montant de la mise en recouvrement erroné"/>
    <s v="R8-7-3-1"/>
    <s v="---"/>
    <m/>
    <n v="3"/>
    <n v="2"/>
    <n v="6"/>
    <n v="2"/>
    <s v="Contrôle du montant (y compris, le cas échéant, la liquidation et l’application correcte du taux de TVA) du titre de recettes/de la facture au vu des éléments des justifications (autocontrôle)._x000a_Lorsque le montant est erroné, signalement à l’ordonnateur de la suspension de prise en charge._x000a_Contrôle de supervision contemporain lors du visa du courrier de suspension de prise en charge._x000a_Contrôle de supervision a posteriori, lors du diagnostic du processus, de la mise en place et de l’effectivité de ces mesures."/>
    <n v="3"/>
    <s v="Tarifs de l’établissement."/>
    <n v="4"/>
    <s v="Eventuellement, courrier de signalement de suspension de prise en charge."/>
    <n v="5"/>
    <n v="12"/>
    <n v="1"/>
    <n v="2"/>
    <m/>
    <s v="==&gt; pour parfaire et finaliser la carto des tarifs existants, la DAJIM et la DAF sont en cours de vérif des délibérations._x000a_==&gt; Diffusion systématique en juillet de la carto aux composantes, labos, directions pour actualisation annuelle_x000a_==&gt; communiquer sur la nécessité de joindre au premier titre de l'année civile sur une prestation la délib sur le tarif en vigueur"/>
  </r>
  <r>
    <x v="4"/>
    <s v="Prise en charge de l'ordre de recette"/>
    <x v="28"/>
    <s v="Comptable"/>
    <s v="Pôle recette"/>
    <s v="PÔLE R - selon OFN Pôle recette -"/>
    <s v="PÔLE R - selon OFN Pôle recette -"/>
    <s v="Séverine WIBLE MATAGRIN"/>
    <s v="Enregistrement comptable erroné"/>
    <s v="R4-1-1-19"/>
    <s v="Absence totale ou partielle de visa des titres de recettes."/>
    <m/>
    <n v="4"/>
    <n v="1"/>
    <n v="4"/>
    <n v="2"/>
    <s v="Visa des titres de recettes : contrôle du respect de l’enregistrement du produit au bon compte (autocontrôle)._x000a_En cas d’erreur, signalement à l’ordonnateur. Le cas échéant, il appartient à l’agent comptable de compléter l’imputation comptable._x000a_Contrôle de supervision contemporain lors du visa du courrier._x000a_Contrôle de supervision a posteriori, lors du diagnostic du processus, de la mise en place et de l’effectivité de ces mesures."/>
    <n v="5"/>
    <s v="Diffusion des instructions M 9 et de l'IJC"/>
    <n v="5"/>
    <s v="Eventuellement, courrier de signalement."/>
    <n v="5"/>
    <n v="15"/>
    <n v="1"/>
    <n v="2"/>
    <m/>
    <m/>
  </r>
  <r>
    <x v="4"/>
    <s v="Recouvrement"/>
    <x v="29"/>
    <s v="Comptable"/>
    <s v="Pôle recette"/>
    <s v="PÔLE R - selon OFN Pôle recette -"/>
    <s v="PÔLE R - selon OFN Pôle recette -"/>
    <s v="Séverine WIBLE MATAGRIN"/>
    <s v="Enregistrement des paiements hors délai"/>
    <s v="R8-8-6-2"/>
    <s v="Les paiements reçus ne sont pas enregistrés quotidiennement."/>
    <m/>
    <n v="2"/>
    <n v="2"/>
    <n v="4"/>
    <n v="2"/>
    <s v="Contrôle de supervision a posteriori, lors du diagnostic du processus, de la mise en place et de l’effectivité de ces mesures."/>
    <n v="5"/>
    <s v="Élaboration et diffusion des modalités d’encaissement des recettes de l’établissement._x000a_Sensibilisation des acteurs à l’encaissement des moyens de paiement dans les meilleurs délais._x000a_Traçabilité de la réception des paiements (remise de quittances extraites d’un registre à souches numérotées pour tous les encaissements en numéraire ou de valeurs sur lesquelles se trouvent indiqués l’objet du versement et son montant)."/>
    <n v="5"/>
    <m/>
    <n v="5"/>
    <n v="15"/>
    <n v="1"/>
    <n v="2"/>
    <m/>
    <m/>
  </r>
  <r>
    <x v="4"/>
    <s v="Recouvrement"/>
    <x v="69"/>
    <s v="Comptable"/>
    <s v="Pôle recette"/>
    <s v="Séverine WIBLE MATAGRIN"/>
    <s v="Nathalie GALUCHOT"/>
    <s v="Xavier EYMARD"/>
    <s v="Enregistrement d’une suspension pour un débiteur erroné"/>
    <s v="R8-8-5-1"/>
    <s v="La suspension est enregistrée pour un autre débiteur"/>
    <m/>
    <n v="2"/>
    <n v="1"/>
    <n v="2"/>
    <n v="1"/>
    <s v="Contrôle de l'enregistrement de la suspension de poursuites (autocontrôle)._x000a_Contrôle de supervision a posteriori pouvant être programmé dans le plan de contrôle interne._x000a_Contrôle de supervision a posteriori, lors du diagnostic du processus, de la mise en place et de l’effectivité de ces mesures."/>
    <n v="2"/>
    <m/>
    <n v="2"/>
    <m/>
    <n v="2"/>
    <n v="6"/>
    <n v="2"/>
    <n v="2"/>
    <m/>
    <s v="Contrôle de l'enregistrement de la suspension de poursuites (autocontrôle)._x000a_Contrôle de supervision a posteriori pouvant être programmé dans le plan de contrôle interne._x000a_Contrôle de supervision a posteriori, lors du diagnostic du processus, de la mise en place et de l’effectivité de ces mesures."/>
  </r>
  <r>
    <x v="4"/>
    <s v="Recouvrement"/>
    <x v="69"/>
    <s v="Comptable"/>
    <s v="Pôle recette"/>
    <s v="Séverine WIBLE MATAGRIN"/>
    <s v="Nathalie GALUCHOT"/>
    <s v="Xavier EYMARD"/>
    <s v="Enregistrement d’une suspension pour un débiteur erroné"/>
    <s v="R8-8-5-1"/>
    <s v="Fraude"/>
    <m/>
    <n v="2"/>
    <n v="1"/>
    <n v="2"/>
    <n v="1"/>
    <m/>
    <n v="2"/>
    <m/>
    <n v="2"/>
    <m/>
    <n v="2"/>
    <n v="6"/>
    <n v="2"/>
    <n v="2"/>
    <m/>
    <m/>
  </r>
  <r>
    <x v="4"/>
    <s v="Recouvrement"/>
    <x v="69"/>
    <s v="Comptable"/>
    <s v="Pôle recette"/>
    <s v="Séverine WIBLE MATAGRIN"/>
    <s v="Nathalie GALUCHOT"/>
    <s v="Xavier EYMARD"/>
    <s v="Enregistrement non actualisée d’une suspension de poursuites"/>
    <s v="R8-8-5-3"/>
    <s v="La suspension ne se justifie plus mais reste enregistrée."/>
    <m/>
    <n v="2"/>
    <n v="1"/>
    <n v="2"/>
    <n v="1"/>
    <s v="Exploitation des listes des débiteurs dont les poursuites sont suspendues (autocontrôle)._x000a_Contrôle de la suppression du code &quot;suspension&quot; (autocontrôle)._x000a_Contrôle de supervision a posteriori, lors du diagnostic du processus, de la mise en place et de l’effectivité de ces mesures."/>
    <n v="2"/>
    <m/>
    <n v="2"/>
    <s v="Elaboration et diffusion des modalités de suspension de poursuites (exploitation des listes des débiteurs affectés d’une suspension de poursuites, existence de critères de suppression des codes suspension dans le système d’information si le suivi des poursuites est informatisé...)."/>
    <n v="2"/>
    <n v="6"/>
    <n v="2"/>
    <n v="2"/>
    <m/>
    <s v="Exploitation des listes des débiteurs dont les poursuites sont suspendues (autocontrôle)._x000a_Contrôle de la suppression du code &quot;suspension&quot; (autocontrôle)._x000a_Contrôle de supervision a posteriori, lors du diagnostic du processus, de la mise en place et de l’effectivité de ces mesures._x000a__x000a_Elaboration et diffusion des modalités de suspension de poursuites (exploitation des listes des débiteurs affectés d’une suspension de poursuites, existence de critères de suppression des codes suspension dans le système d’information si le suivi des poursuites est informatisé...)."/>
  </r>
  <r>
    <x v="4"/>
    <s v="Inventaire"/>
    <x v="70"/>
    <s v="Comptable"/>
    <s v="Administration générale"/>
    <s v="Nathalie GALUCHOT"/>
    <s v="Isabelle BUDIN"/>
    <s v="Xavier EYMARD"/>
    <s v="Travaux de dépréciation tardifs ne permettant pas un rattachement à l’exercice"/>
    <s v="R8-6-3-1"/>
    <m/>
    <m/>
    <n v="3"/>
    <n v="2"/>
    <n v="6"/>
    <n v="2"/>
    <s v="Contrôle de supervision, lors du diagnostic du processus, de la mise en place et de l’effectivité de ces mesures."/>
    <n v="5"/>
    <s v="Etablissement (en concertation avec l’acteur chargé du recensement/ordonnateur) et diffusion d’un calendrier de recensement._x000a_Organigramme fonctionnel précisant les acteurs du recensement."/>
    <n v="5"/>
    <m/>
    <n v="5"/>
    <n v="15"/>
    <n v="1"/>
    <n v="2"/>
    <m/>
    <m/>
  </r>
  <r>
    <x v="4"/>
    <s v="Inventaire"/>
    <x v="70"/>
    <s v="Comptable"/>
    <s v="Administration générale"/>
    <s v="Nathalie GALUCHOT"/>
    <s v="Isabelle BUDIN"/>
    <s v="Xavier EYMARD"/>
    <s v="Evaluation erronée des dépréciations de créances"/>
    <s v="R8-6-3-2"/>
    <m/>
    <m/>
    <n v="3"/>
    <n v="2"/>
    <n v="6"/>
    <n v="2"/>
    <s v="Contrôle de la valorisation de chaque dépréciation à comptabiliser (autocontrôle), au vu des données disponibles (taux de non-paiement...)._x000a_Contrôle de cohérence par analyse de la variation totale du montant entre l’exercice courant et les exercices précédents (autocontrôle)._x000a_Contrôle de supervision contemporain lors de la signature du bordereau de transmission des éléments comptables à l’acteur chargé du recensement/ordonnateur."/>
    <n v="5"/>
    <s v="Elaboration et diffusion des normes conduisant à déprécier des créances (typologie des faits...)."/>
    <n v="2"/>
    <m/>
    <n v="5"/>
    <n v="12"/>
    <n v="1"/>
    <n v="2"/>
    <m/>
    <s v="Elaboration et diffusion des normes conduisant à déprécier des créances (typologie des faits...)."/>
  </r>
  <r>
    <x v="4"/>
    <s v="Inventaire"/>
    <x v="70"/>
    <s v="Comptable"/>
    <s v="Administration générale"/>
    <s v="Nathalie GALUCHOT"/>
    <s v="Isabelle BUDIN"/>
    <s v="Xavier EYMARD"/>
    <s v="Carence dans les documents appuyant les dépréciations de créances"/>
    <s v="R8-6-3-3"/>
    <s v="Aucun document comptable (application des modalités de calcul, tableaux de créances dépréciées...) ne vient en appui des écritures de dépréciations."/>
    <m/>
    <n v="3"/>
    <n v="2"/>
    <n v="6"/>
    <n v="2"/>
    <s v="Contrôle de la présence et de la qualité des documents de chaque produit à déprécier (autocontrôle)._x000a_Contrôle de supervision contemporain lors de la signature du bordereau de transmission des éléments comptables à l’acteur chargé du recensement/ordonnateur."/>
    <n v="5"/>
    <s v="Elaboration et diffusion d’une liste de documents comptables par type de produits à déprécier."/>
    <n v="5"/>
    <s v="Tableaux et autres documents explicitant les motifs de la dépréciation et les calculs de son estimation."/>
    <n v="5"/>
    <n v="15"/>
    <n v="1"/>
    <n v="2"/>
    <m/>
    <m/>
  </r>
  <r>
    <x v="4"/>
    <s v="Inventaire"/>
    <x v="71"/>
    <s v="Comptable"/>
    <s v="Administration générale"/>
    <s v="Nathalie GALUCHOT"/>
    <s v="Isabelle BUDIN"/>
    <s v="Xavier EYMARD"/>
    <s v="Informations transmises hors délai"/>
    <s v="R2-1-1-3"/>
    <s v="Les éléments d’information comptable sur les produits à déprécier ne sont pas transmis dans les délais."/>
    <m/>
    <n v="3"/>
    <n v="2"/>
    <n v="6"/>
    <n v="2"/>
    <s v="Contrôle de la transmission de l’information comptable à bonne date au vu du calendrier (autocontrôle)._x000a_Contrôle de supervision contemporain lors de la signature du bordereau de transmission des éléments comptables à l’acteur chargé du recensement/ordonnateur."/>
    <n v="5"/>
    <s v="Etablissement (en concertation avec l’ordonnateur) et diffusion d’un calendrier de recensement et de transmission de l’information comptable."/>
    <n v="5"/>
    <s v="Copie des bordereaux de transmission à l’ordonnateur."/>
    <n v="5"/>
    <n v="15"/>
    <n v="1"/>
    <n v="2"/>
    <m/>
    <m/>
  </r>
  <r>
    <x v="4"/>
    <s v="Inventaire"/>
    <x v="72"/>
    <s v="Comptable"/>
    <s v="Administration générale"/>
    <s v="Nathalie GALUCHOT"/>
    <s v="Isabelle BUDIN"/>
    <s v="Xavier EYMARD"/>
    <s v="Enregistrement comptable erroné"/>
    <s v="R4-1-1-19"/>
    <m/>
    <m/>
    <n v="3"/>
    <n v="2"/>
    <n v="6"/>
    <n v="2"/>
    <s v="contrôle de l’enregistrement des_x000a_dépréciations au bon compte._x000a_Contrôle de supervision a posteriori, lors du diagnostic du processus, de la mise en place et de l’effectivité de ces mesures."/>
    <n v="5"/>
    <s v="Organigramme fonctionnel_x000a_précisant les acteurs du recensement."/>
    <n v="5"/>
    <m/>
    <n v="5"/>
    <n v="15"/>
    <n v="1"/>
    <n v="2"/>
    <m/>
    <m/>
  </r>
  <r>
    <x v="4"/>
    <s v="Inventaire"/>
    <x v="73"/>
    <s v="Comptable"/>
    <s v="Administration générale"/>
    <s v="Nathalie GALUCHOT"/>
    <s v="Isabelle BUDIN"/>
    <s v="Xavier EYMARD"/>
    <s v="Documents comptables classés ou archivés de manière impropre"/>
    <s v="R6-1-2-1"/>
    <s v="Absence d’archivage des documents afférents aux créances dépréciées._x000a__x000a__x000a_"/>
    <m/>
    <n v="3"/>
    <n v="2"/>
    <n v="6"/>
    <n v="2"/>
    <s v="Contrôle de supervision, lors du diagnostic du processus, de la mise en place et de l’effectivité de ces mesures."/>
    <n v="5"/>
    <s v="Documentation des règles et des modalités d’archivage des documents comptables."/>
    <n v="5"/>
    <s v="Les documents comptables (notamment les bordereaux de transmission signés par l’ordonnateur) doivent être archivés dans une série chronologique continue, et accessibles sans délai (dossier de clôture)."/>
    <n v="5"/>
    <n v="15"/>
    <n v="1"/>
    <n v="2"/>
    <m/>
    <m/>
  </r>
  <r>
    <x v="4"/>
    <s v="Inventaire"/>
    <x v="73"/>
    <s v="Comptable"/>
    <s v="Administration générale"/>
    <s v="Nathalie GALUCHOT"/>
    <s v="Isabelle BUDIN"/>
    <s v="Xavier EYMARD"/>
    <s v="Documents comptables classés ou archivés de manière impropre"/>
    <s v="R6-1-2-1"/>
    <s v="Pièces manquantes, ne permettant pas de justifier les opérations._x000a_"/>
    <m/>
    <n v="3"/>
    <n v="2"/>
    <n v="6"/>
    <n v="2"/>
    <m/>
    <n v="5"/>
    <m/>
    <n v="5"/>
    <m/>
    <n v="5"/>
    <n v="15"/>
    <n v="1"/>
    <n v="2"/>
    <m/>
    <m/>
  </r>
  <r>
    <x v="4"/>
    <s v="Inventaire"/>
    <x v="73"/>
    <s v="Comptable"/>
    <s v="Administration générale"/>
    <s v="Nathalie GALUCHOT"/>
    <s v="Isabelle BUDIN"/>
    <s v="Xavier EYMARD"/>
    <s v="Documents comptables classés ou archivés de manière impropre"/>
    <s v="R6-1-2-1"/>
    <s v="Carence dans la piste d’audit._x000a_"/>
    <m/>
    <n v="3"/>
    <n v="2"/>
    <n v="6"/>
    <n v="2"/>
    <m/>
    <n v="5"/>
    <m/>
    <n v="5"/>
    <m/>
    <n v="5"/>
    <n v="15"/>
    <n v="1"/>
    <n v="2"/>
    <m/>
    <m/>
  </r>
  <r>
    <x v="0"/>
    <s v="Organisation générale du service"/>
    <x v="74"/>
    <s v="Comptable"/>
    <s v="Administration générale"/>
    <s v="Responsables de pôle"/>
    <s v="Nathalie GALUCHOT"/>
    <s v="Xavier EYMARD"/>
    <s v="Tenue défectueuse d’un compte d’emploi des valeurs inactives et assimilées"/>
    <s v="R1-2-7-1"/>
    <s v="Carence dans la tenue d’un compte d’emploi des valeurs inactives._x000a_Carence dans la tenue d’un compte d’emploi de registres à souches et des moyens de paiement (chéquiers et chèques à l’encaissement en particulier)._x000a_Absence de traçabilité."/>
    <m/>
    <n v="1"/>
    <n v="1"/>
    <n v="1"/>
    <n v="1"/>
    <s v="Désignation des services responsables de la tenue de chaque compte d’emploi._x000a_Plan de contrôle interne :_x000a_Contrôle de supervision (au moins annuel) de la tenue des comptes d’emploi, par rapprochement avec les valeurs décomptées ainsi que les justifications d’entrée et de sortie_x000a_(éventuellement à programmer dans le plan de contrôle interne)._x000a_Supervision a posteriori, lors d’un diagnostic organisationnel (au moins annuel), de la mise en place et de l’effectivité de ces mesures."/>
    <n v="5"/>
    <s v="Modalités de tenue et de suivi du compte d’emploi des valeurs inactives, des registres à souches et des moyens de paiement._x000a_Désignation des responsables du suivi des valeurs inactives et assimilées dans les organigrammes fonctionnels."/>
    <n v="5"/>
    <s v="Un compte d’emploi doit être quotidiennement tenu, avec reprise annuelle de la balance de sortie en balance d’entrée._x000a_Ce compte d’emploi doit être justifié des entrées (bordereaux de livraison, pièces de réception des valeurs…)."/>
    <n v="5"/>
    <n v="15"/>
    <n v="1"/>
    <n v="1"/>
    <m/>
    <m/>
  </r>
  <r>
    <x v="0"/>
    <s v="Organisation générale du service"/>
    <x v="74"/>
    <s v="Comptable"/>
    <s v="Administration générale"/>
    <s v="Responsables de pôle"/>
    <s v="Nathalie GALUCHOT"/>
    <s v="Xavier EYMARD"/>
    <s v="Absence de consolidation des comptes d’emploi"/>
    <s v="R1-2-7-2"/>
    <s v="En cas de multiples secteurs chargés de la tenue d’un compte d’emploi pour un type de valeurs, absence de désignation d’un responsable de la consolidation afin de disposer d’un compte d’emploi consolidé._x000a_Absence de traçabilité."/>
    <m/>
    <n v="1"/>
    <n v="1"/>
    <n v="1"/>
    <n v="1"/>
    <s v="Désignation des responsables de la consolidation de chaque type de comptes d’emploi._x000a_Ces services sont seuls habilités à passer commande des valeurs._x000a_Plan de contrôle interne :_x000a_Contrôle de supervision (au moins annuel) de la tenue des comptes d’emploi, par rapprochement avec les valeurs décomptées ainsi que les justifications d’entrée et de sortie_x000a_(éventuellement à programmer dans le plan de contrôle interne)._x000a_Supervision a posteriori, lors d’un diagnostic organisationnel (au moins annuel), de la mise en place et de l’effectivité de ces mesures."/>
    <n v="5"/>
    <s v="Modalités de consolidation des comptes d’emploi des valeurs inactives et assimilées (notamment périodicité de la consolidation)._x000a_Désignation des responsables de la consolidation des comptes d’emploi dans les organigrammes fonctionnels."/>
    <n v="5"/>
    <s v="Un compte d’emploi consolidé doit être tenu par type de valeurs (ou assimilées)."/>
    <n v="5"/>
    <n v="15"/>
    <n v="1"/>
    <n v="1"/>
    <m/>
    <m/>
  </r>
  <r>
    <x v="0"/>
    <s v="Organisation générale du service"/>
    <x v="74"/>
    <s v="Comptable"/>
    <s v="Administration générale"/>
    <s v="Responsables de pôle"/>
    <s v="Nathalie GALUCHOT"/>
    <s v="Xavier EYMARD"/>
    <s v="Discordance entre les sorties de valeurs inactives et la comptabilité"/>
    <s v="R1-2-7-3"/>
    <s v="Les sorties de valeurs inactives retracées en compte d’emploi et enregistrées en comptabilité des valeurs inactives ne sont pas conformes aux écritures d’encaissements retracées en comptabilité générale."/>
    <m/>
    <n v="1"/>
    <n v="1"/>
    <n v="1"/>
    <n v="1"/>
    <s v="Un ajustement doit être fait quotidiennement entre la comptabilité générale et celle des valeurs inactives : ajustement entre le montant en sorties en comptabilité des valeurs inactives et les montants comptabilisés en comptabilité générale – comptes de classe 5 (autocontrôle)._x000a_Plan de contrôle interne :_x000a_Supervision (au moins annuelle) par ajustement de la comptabilité générale, de la comptabilité des valeurs inactives et des comptes d’emplois (éventuellement à_x000a_programmer dans le plan de contrôle interne)._x000a_Supervision a posteriori, lors d’un diagnostic organisationnel (au moins annuel), de la mise en place et de l’effectivité de ces mesures."/>
    <n v="5"/>
    <m/>
    <n v="5"/>
    <m/>
    <n v="5"/>
    <n v="15"/>
    <n v="1"/>
    <n v="1"/>
    <m/>
    <m/>
  </r>
  <r>
    <x v="0"/>
    <s v="Organisation informatique"/>
    <x v="41"/>
    <s v="Comptable"/>
    <s v="Administration générale"/>
    <s v="Responsables de pôle"/>
    <s v="Nathalie GALUCHOT"/>
    <s v="Xavier EYMARD"/>
    <s v="Utilisation d’applications informatiques (ou de versions) non approuvées"/>
    <s v="R1-3-3-2"/>
    <s v="Les applications micro-informatiques présentent la fragilité de la duplication. Ainsi, certaines d’entre elles peuvent être installées plusieurs fois sans justification._x000a_Utilisation d’application non approuvées ne présentant pas de garanties suffisantes en matière de traçabilité et d’intégrité._x000a_L’entité utilise une application autre que celle dont la direction a demandé l’utilisation."/>
    <m/>
    <n v="3"/>
    <n v="1"/>
    <n v="3"/>
    <n v="1"/>
    <s v="Plan de contrôle interne :_x000a_Supervision a posteriori, lors d’un diagnostic organisationnel (au moins annuel), de la mise en place et de l’effectivité de ces mesures ainsi que :_x000a_- de l’approbation de l’application utilisée (ou de sa version) ;_x000a_- de la non duplication des applications microinformatiques."/>
    <n v="5"/>
    <s v="Recensement des applications informatiques utilisées par le service dans l’organigramme fonctionnel."/>
    <n v="2"/>
    <m/>
    <n v="5"/>
    <n v="12"/>
    <n v="1"/>
    <n v="1"/>
    <m/>
    <s v="==&gt; Recensement des applications informatiques utilisées par le service (applications qui lui ont été fournies et applications qu’il a lui-même développées) dans l’organigramme fonctionnel (via les habilitations figurant sur l’OF, ou sur un document annexe). Le mettre hors OF pour alléger celui-ci"/>
  </r>
  <r>
    <x v="0"/>
    <s v="Organisation informatique"/>
    <x v="41"/>
    <s v="Comptable"/>
    <s v="Administration générale"/>
    <s v="Responsables de pôle"/>
    <s v="Nathalie GALUCHOT"/>
    <s v="Xavier EYMARD"/>
    <s v="Utilisation d’une version ancienne d’une application micro-informatique"/>
    <s v="R1-3-3-3"/>
    <s v="Le service n’utilise pas la dernière version de l’application informatique"/>
    <m/>
    <n v="3"/>
    <n v="1"/>
    <n v="3"/>
    <n v="1"/>
    <s v="Plan de contrôle interne :_x000a_Supervision a posteriori, lors d’un diagnostic organisationnel (au moins annuel), des dernières versions des applications."/>
    <n v="5"/>
    <m/>
    <n v="5"/>
    <m/>
    <n v="5"/>
    <n v="15"/>
    <n v="1"/>
    <n v="1"/>
    <m/>
    <m/>
  </r>
  <r>
    <x v="8"/>
    <s v="Prise en charge"/>
    <x v="43"/>
    <s v="Comptable"/>
    <s v="Pôle qualité comptable"/>
    <s v="Nadine CHAPPUIS"/>
    <s v="Xavier EYMARD"/>
    <s v="Xavier EYMARD"/>
    <s v="Mauvaise application des règles de calcul"/>
    <s v="R2-2-6-6"/>
    <s v="Le montant versé au saisissant ou cessionnaire est faux."/>
    <m/>
    <n v="3"/>
    <n v="1"/>
    <n v="3"/>
    <n v="1"/>
    <s v="Contrôle de la liquidation du montant à verser (autocontrôle). Le cas échéant, s’assurer du paramétrage du PGI en service dans l’établissement._x000a_Contrôle de supervision, lors du diagnostic du processus, de la mise en place et de l’effectivité de ces mesures."/>
    <n v="5"/>
    <s v="Établissement et diffusion d’un guide de traitement des oppositions."/>
    <n v="5"/>
    <s v="Éventuellement, établissement d’un échéancier par opposition"/>
    <n v="5"/>
    <n v="15"/>
    <n v="1"/>
    <n v="1"/>
    <m/>
    <s v="Les oppositions sont tranmises à la DRFiP en charge de nos payes et traitées par DRFiP (calcul automatique de l'appli paye DRFiP) : risque d'erreur très limité"/>
  </r>
  <r>
    <x v="8"/>
    <s v="Prise en charge"/>
    <x v="43"/>
    <s v="Comptable"/>
    <s v="Pôle qualité comptable"/>
    <s v="Nadine CHAPPUIS"/>
    <s v="Xavier EYMARD"/>
    <s v="Xavier EYMARD"/>
    <s v="Mauvaise application des règles de calcul"/>
    <s v="R2-2-6-6"/>
    <s v="Absence de prise en compte des textes fixant les proportions dans lesquelles les rémunérations sont saisissables ou cessibles."/>
    <m/>
    <n v="3"/>
    <n v="1"/>
    <n v="3"/>
    <n v="1"/>
    <m/>
    <n v="5"/>
    <m/>
    <n v="5"/>
    <m/>
    <n v="5"/>
    <n v="15"/>
    <n v="1"/>
    <n v="1"/>
    <m/>
    <s v="Les oppositions sont tranmises à la DRFiP en charge de nos payes et traitées par DRFiP (calcul automatique de l'appli paye DRFiP) : risque d'erreur quasi nul"/>
  </r>
  <r>
    <x v="1"/>
    <s v="Prise en charge"/>
    <x v="1"/>
    <s v="Comptable"/>
    <s v="Pôle dépense"/>
    <s v="PÔLE D - selon portefeuille -"/>
    <s v="PÔLE D - selon portefeuille -"/>
    <s v="Emmanuelle DOMINJON"/>
    <s v="Absence ou mauvaise traçabilité du résultat des contrôles"/>
    <s v="R2-2-1-6"/>
    <s v="Utilisation inappropriée d’un code erreur."/>
    <m/>
    <n v="1"/>
    <n v="1"/>
    <n v="1"/>
    <n v="1"/>
    <m/>
    <n v="5"/>
    <m/>
    <n v="5"/>
    <m/>
    <n v="5"/>
    <n v="15"/>
    <n v="1"/>
    <n v="1"/>
    <m/>
    <m/>
  </r>
  <r>
    <x v="1"/>
    <s v="Prise en charge"/>
    <x v="44"/>
    <s v="Comptable"/>
    <s v="Pôle dépense"/>
    <s v="Marie-Christine DELBOVE"/>
    <s v="Emmanuelle DOMINJON"/>
    <s v="Xavier EYMARD"/>
    <s v="Absence de suivi des paiements par avances"/>
    <s v="R2-2-2-1"/>
    <s v="Intérêts moratoires décomptés au profit du titulaire."/>
    <m/>
    <n v="3"/>
    <n v="1"/>
    <n v="3"/>
    <n v="1"/>
    <m/>
    <n v="5"/>
    <m/>
    <n v="5"/>
    <m/>
    <n v="5"/>
    <n v="15"/>
    <n v="1"/>
    <n v="1"/>
    <m/>
    <m/>
  </r>
  <r>
    <x v="1"/>
    <s v="Prise en charge"/>
    <x v="60"/>
    <s v="Comptable"/>
    <s v="Pôle dépense"/>
    <s v="Marie-Christine DELBOVE"/>
    <s v="Nicolas bayer"/>
    <s v="nicolas bayer"/>
    <s v="Garantie non décomptée"/>
    <s v="R2-2-5-1"/>
    <s v="Un avenant a été conclu sans que la retenue de garantie ait été complétée."/>
    <m/>
    <n v="3"/>
    <n v="1"/>
    <n v="3"/>
    <n v="1"/>
    <m/>
    <n v="5"/>
    <m/>
    <n v="5"/>
    <m/>
    <n v="5"/>
    <n v="15"/>
    <n v="1"/>
    <n v="1"/>
    <m/>
    <m/>
  </r>
  <r>
    <x v="2"/>
    <s v="Sortie des biens immobiliers"/>
    <x v="75"/>
    <s v="Comptable"/>
    <s v="Pôle comptabilité"/>
    <s v="Nicolas BAYER"/>
    <s v="Natacha BERNADIN"/>
    <s v="Isabelle BUDIN"/>
    <s v="La sortie des biens n’est pas comptabilisée"/>
    <s v="R6-3-1-1"/>
    <s v="Absence d’enregistrement de la sortie de biens par cession."/>
    <m/>
    <n v="3"/>
    <n v="1"/>
    <n v="3"/>
    <n v="1"/>
    <s v="Mise en place d’une politique organisée et formalisée quant au suivi des sorties : suivi des opérations de cession concerté avec les services de l’ordonnateur, notamment le service financier._x000a__x000a_Contrôle de l’ensemble (périodique, au moins en fin d’exercice) des éléments transmis par l’ordonnateur (décisions concernant les amortissements et les dépréciations, délibérations sur les apports à des structures rattachées,_x000a_courriers de France Domaine…) aux fins de détection de biens sortis non comptabilisés (autocontrôle)._x000a__x000a_En cas de discordance, une relance doit être effectuée. Contrôle de supervision contemporain lors du visa du courrier de relance._x000a__x000a_Contrôle de supervision, lors du diagnostic du processus, de la mise en place et de l’effectivité de ces mesures.,"/>
    <n v="4"/>
    <s v="Dans la mesure du possible, établissement et diffusion, en lien avec l’ordonnateur des modalités (acteurs, délais, documents) de transmission des documents de sortie des biens immobiliers."/>
    <n v="4"/>
    <s v="Éventuellement, courriers de relance."/>
    <n v="4"/>
    <n v="12"/>
    <n v="1"/>
    <n v="1"/>
    <m/>
    <m/>
  </r>
  <r>
    <x v="2"/>
    <s v="Sortie des biens immobiliers"/>
    <x v="75"/>
    <s v="Comptable"/>
    <s v="Pôle comptabilité"/>
    <s v="Nicolas BAYER"/>
    <s v="Natacha BERNADIN"/>
    <s v="Isabelle BUDIN"/>
    <s v="La sortie des biens n’est pas comptabilisée"/>
    <s v="R6-3-1-1"/>
    <s v="Absence d’enregistrement d’un apport à une autre structure."/>
    <m/>
    <n v="3"/>
    <n v="1"/>
    <n v="3"/>
    <n v="1"/>
    <m/>
    <n v="4"/>
    <m/>
    <n v="4"/>
    <m/>
    <n v="4"/>
    <n v="12"/>
    <n v="1"/>
    <n v="1"/>
    <m/>
    <m/>
  </r>
  <r>
    <x v="2"/>
    <s v="Sortie des biens immobiliers"/>
    <x v="75"/>
    <s v="Comptable"/>
    <s v="Pôle comptabilité"/>
    <s v="Nicolas BAYER"/>
    <s v="Natacha BERNADIN"/>
    <s v="Isabelle BUDIN"/>
    <s v="La sortie des biens n’est pas comptabilisée"/>
    <s v="R6-3-1-1"/>
    <s v="Absence d’enregistrement de la sortie d’une immobilisation sinistrée ou réformée."/>
    <m/>
    <n v="3"/>
    <n v="1"/>
    <n v="3"/>
    <n v="1"/>
    <m/>
    <n v="4"/>
    <m/>
    <n v="4"/>
    <m/>
    <n v="4"/>
    <n v="12"/>
    <n v="1"/>
    <n v="1"/>
    <m/>
    <m/>
  </r>
  <r>
    <x v="2"/>
    <s v="Sortie des biens immobiliers"/>
    <x v="75"/>
    <s v="Comptable"/>
    <s v="Pôle comptabilité"/>
    <s v="Nicolas BAYER"/>
    <s v="Natacha BERNADIN"/>
    <s v="Isabelle BUDIN"/>
    <s v="Pièces justificatives insuffisantes ou irrégulières"/>
    <s v="R6-3-1-4"/>
    <s v="Absence d’acte juridique justifiant les écritures de sortie des biens du parc immobilier : acte de vente pour les cessions, délibération de l’organe délibérant pour les apports…"/>
    <m/>
    <n v="3"/>
    <n v="1"/>
    <n v="3"/>
    <n v="1"/>
    <s v="contrôle de la présence et de la qualité des pièces justificatives à chaque sortie (autocontrôle)._x000a__x000a_Contrôle de supervision, lors du diagnostic du processus, de la mise en place et de l’effectivité de ces mesures."/>
    <n v="4"/>
    <s v="Élaboration et diffusion d’une liste des pièces justificatives des sorties de biens immobiliers (contrat, délibérations...)."/>
    <n v="4"/>
    <m/>
    <n v="4"/>
    <n v="12"/>
    <n v="1"/>
    <n v="1"/>
    <m/>
    <m/>
  </r>
  <r>
    <x v="2"/>
    <s v="Sortie des biens immobiliers"/>
    <x v="75"/>
    <s v="Comptable"/>
    <s v="Pôle comptabilité"/>
    <s v="Nicolas BAYER"/>
    <s v="Natacha BERNADIN"/>
    <s v="Isabelle BUDIN"/>
    <s v="Pièces justificatives insuffisantes ou irrégulières"/>
    <s v="R6-3-1-4"/>
    <s v="Absence de document prescrivant la comptabilisation du sinistre ou de la réforme de l’immobilisation."/>
    <m/>
    <n v="3"/>
    <n v="1"/>
    <n v="3"/>
    <n v="1"/>
    <m/>
    <n v="4"/>
    <m/>
    <n v="4"/>
    <m/>
    <n v="4"/>
    <n v="12"/>
    <n v="1"/>
    <n v="1"/>
    <m/>
    <m/>
  </r>
  <r>
    <x v="2"/>
    <s v="Sortie des biens immobiliers"/>
    <x v="76"/>
    <s v="Comptable"/>
    <s v="Pôle comptabilité"/>
    <s v="Nicolas BAYER"/>
    <s v="Natacha BERNADIN"/>
    <s v="Isabelle BUDIN"/>
    <s v="Erreur dans l’enregistrement d’une sortie de bien immobilier"/>
    <s v="R6-3-2-1"/>
    <s v="Enregistrement comptable de la sortie de biens incomplet ou erroné : absence de sortie de l’actif par apurement des amortissements et constatation de la valeur nette comptable, absence de constatation d’une plus ou moins value."/>
    <m/>
    <n v="3"/>
    <n v="1"/>
    <n v="3"/>
    <n v="1"/>
    <s v="Contrôle du respect de l’égalité entre débits et crédits (autocontrôle)._x000a__x000a_Contrôle de l’opération de constatation de la valeur nette comptable (autocontrôle)._x000a__x000a_Contrôle de l’existence d’opérations de sortie de biens de l’actif dès lors qu’un produit de cession a été enregistré (autocontrôle)._x000a__x000a_En cas d’anomalie, une relance doit être effectuée. Contrôle de supervision contemporain lors du visa du courrier de relance._x000a__x000a_Contrôle de supervision, lors du diagnostic du processus, de la mise en place et de l’effectivité de ces mesures."/>
    <n v="4"/>
    <s v="Diffusion et sensibilisation à la réglementation._x000a__x000a_Éventuellement, établissement et diffusion des modalités de comptabilisation."/>
    <n v="4"/>
    <s v="Éventuellement, courriers de relance."/>
    <n v="4"/>
    <n v="12"/>
    <n v="1"/>
    <n v="1"/>
    <m/>
    <m/>
  </r>
  <r>
    <x v="2"/>
    <s v="Sortie des biens immobiliers"/>
    <x v="76"/>
    <s v="Comptable"/>
    <s v="Pôle comptabilité"/>
    <s v="Nicolas BAYER"/>
    <s v="Natacha BERNADIN"/>
    <s v="Isabelle BUDIN"/>
    <s v="Erreur dans l’enregistrement d’une sortie de bien immobilier"/>
    <s v="R6-3-2-1"/>
    <s v="Mandats/titres de recettes erronés."/>
    <m/>
    <n v="3"/>
    <n v="1"/>
    <n v="3"/>
    <n v="1"/>
    <m/>
    <n v="4"/>
    <m/>
    <n v="4"/>
    <m/>
    <n v="4"/>
    <n v="12"/>
    <n v="1"/>
    <n v="1"/>
    <m/>
    <m/>
  </r>
  <r>
    <x v="2"/>
    <s v="Sortie des biens immobiliers"/>
    <x v="76"/>
    <s v="Comptable"/>
    <s v="Pôle comptabilité"/>
    <s v="Nicolas BAYER"/>
    <s v="Natacha BERNADIN"/>
    <s v="Isabelle BUDIN"/>
    <s v="Erreur dans l’enregistrement de la sortie d’une immobilisation sinistrée ou réformée"/>
    <s v="R6-3-2-3"/>
    <s v="Enregistrement comptable incomplet ou erroné de sortie de l’actif d’une immobilisation sinistrée ou réformée."/>
    <m/>
    <n v="3"/>
    <n v="1"/>
    <n v="3"/>
    <n v="1"/>
    <s v="Contrôle à chaque sortie de la correcte imputation comptable au vu du document établi par l’ordonnateur (autocontrôle), en fonction des cas de :_x000a_- sinistre ;_x000a_- mise à la réforme._x000a_En cas d’anomalie, une relance doit être effectuée._x000a__x000a_Contrôle de supervision contemporain lors du visa du courrier de relance._x000a__x000a_Contrôle de supervision, lors du diagnostic du processus, de la mise en place et de l’effectivité de ces mesures."/>
    <n v="4"/>
    <s v="Diffusion et sensibilisation à la réglementation."/>
    <n v="4"/>
    <s v="Éventuellement, courriers de relance."/>
    <n v="4"/>
    <n v="12"/>
    <n v="1"/>
    <n v="1"/>
    <m/>
    <m/>
  </r>
  <r>
    <x v="2"/>
    <s v="Sortie des biens immobiliers"/>
    <x v="76"/>
    <s v="Comptable"/>
    <s v="Pôle comptabilité"/>
    <s v="Nicolas BAYER"/>
    <s v="Natacha BERNADIN"/>
    <s v="Isabelle BUDIN"/>
    <s v="Discordance entre comptabilités générale et auxiliaire"/>
    <s v="R6-2-2-3"/>
    <s v="La comptabilité générale ne correspond pas à la comptabilité auxiliaire."/>
    <m/>
    <n v="3"/>
    <n v="1"/>
    <n v="3"/>
    <n v="1"/>
    <s v="Contrôle d’ajustement, à chaque enregistrement, entre le fichier des immobilisations / l’état de l’actif et la comptabilité générale (autocontrôle) au vu de l’information transmise par le service chargé du suivi du parc immobilier._x000a__x000a_Contrôle de supervision a posteriori recommandé (à programmer dans le plan de contrôle interne). _x000a__x000a_Contrôle de supervision, lors du diagnostic du processus, de la mise en place et de l’effectivité de ces mesures."/>
    <n v="4"/>
    <s v="Établissement et diffusion de la description des modalités d’ajustement entre la comptabilité générale et la comptabilité auxiliaire des immobilisations (fichier des immobilisations / état de l’actif)."/>
    <n v="4"/>
    <m/>
    <n v="4"/>
    <n v="12"/>
    <n v="1"/>
    <n v="1"/>
    <m/>
    <m/>
  </r>
  <r>
    <x v="2"/>
    <s v="Sortie des biens immobiliers"/>
    <x v="76"/>
    <s v="Comptable"/>
    <s v="Pôle comptabilité"/>
    <s v="Nicolas BAYER"/>
    <s v="Natacha BERNADIN"/>
    <s v="Isabelle BUDIN"/>
    <s v="Discordance entre comptabilités générale et auxiliaire"/>
    <s v="R6-2-2-3"/>
    <s v="Carence dans l’ajustement entre la comptabilité auxiliaire des immobilisations (fichier des immobilisations / état de l’actif) et la comptabilité générale."/>
    <m/>
    <n v="3"/>
    <n v="1"/>
    <n v="3"/>
    <n v="1"/>
    <m/>
    <n v="4"/>
    <m/>
    <n v="4"/>
    <m/>
    <n v="4"/>
    <n v="12"/>
    <n v="1"/>
    <n v="1"/>
    <m/>
    <m/>
  </r>
  <r>
    <x v="2"/>
    <s v="Sortie des biens immobiliers"/>
    <x v="76"/>
    <s v="Comptable"/>
    <s v="Pôle comptabilité"/>
    <s v="Nicolas BAYER"/>
    <s v="Natacha BERNADIN"/>
    <s v="Isabelle BUDIN"/>
    <s v="Erreur dans le montant à comptabiliser"/>
    <s v="R6-3-2-6"/>
    <s v="Les valeurs prises en compte sont incorrectes (erreurs concernant la valeur nette comptable du bien, le montant des amortissements pratiqués, des plus et moins values, des subventions et emprunts afférents au bien immobilier…)."/>
    <m/>
    <n v="3"/>
    <n v="1"/>
    <n v="3"/>
    <n v="1"/>
    <s v="Contrôle de la valeur de la sortie du bien immobilier à comptabiliser (autocontrôle)._x000a_ _x000a_Contrôle de supervision, lors du diagnostic du processus, de la mise en place et de l’effectivité de ces mesures."/>
    <n v="4"/>
    <s v="Diffusion et sensibilisation à la réglementation._x000a__x000a_Éventuellement, établissement et diffusion des modalités de calcul des opérations."/>
    <n v="4"/>
    <m/>
    <n v="4"/>
    <n v="12"/>
    <n v="1"/>
    <n v="1"/>
    <m/>
    <m/>
  </r>
  <r>
    <x v="2"/>
    <s v="Sortie des biens immobiliers"/>
    <x v="76"/>
    <s v="Comptable"/>
    <s v="Pôle comptabilité"/>
    <s v="Nicolas BAYER"/>
    <s v="Natacha BERNADIN"/>
    <s v="Isabelle BUDIN"/>
    <s v="Erreur dans le montant à comptabiliser"/>
    <s v="R6-3-2-6"/>
    <s v="Mandats/titres de recettes erronés."/>
    <m/>
    <n v="3"/>
    <n v="1"/>
    <n v="3"/>
    <n v="1"/>
    <m/>
    <n v="4"/>
    <m/>
    <n v="4"/>
    <m/>
    <n v="4"/>
    <n v="12"/>
    <n v="1"/>
    <n v="1"/>
    <m/>
    <m/>
  </r>
  <r>
    <x v="3"/>
    <s v="Encaissement par compte bancaire"/>
    <x v="77"/>
    <s v="Comptable"/>
    <s v="Pôle comptabilité"/>
    <s v="Catherine ABENZOAR"/>
    <s v="Claire FARGETTE"/>
    <s v="Nathalie GALUCHOT"/>
    <s v="Irrégularité du chèque"/>
    <s v="R3-1-1-1"/>
    <s v="Le chèque ne comporte pas l’ensemble des mentions obligatoires prévues par le code monétaire et financier (articles L 131-2 et suivants)."/>
    <m/>
    <n v="1"/>
    <n v="2"/>
    <n v="2"/>
    <n v="1"/>
    <s v="Contrôle de la validité du chèque (autocontrôle), voire de l’identité du tireur._x000a_Analyse des rejets faits par la banque portant sur l’irrégularité formelle du chèque (autocontrôle)._x000a_Contrôle de supervision a posteriori, lors du diagnostic du processus, de la mise en place et de l’effectivité de ces mesures."/>
    <n v="5"/>
    <s v="Diffusion des règles sur l’encaissement des chèques._x000a_Éventuellement, établissement et diffusion d’une fiche de contrôle synthétisant les éléments à contrôler sur un chèque et les cas de contrôle de l’identité du tireur._x000a_Désignation des acteurs dans l’organigramme fonctionnel."/>
    <n v="5"/>
    <m/>
    <n v="5"/>
    <n v="15"/>
    <n v="1"/>
    <n v="1"/>
    <m/>
    <m/>
  </r>
  <r>
    <x v="3"/>
    <s v="Encaissement par compte bancaire"/>
    <x v="77"/>
    <s v="Comptable"/>
    <s v="Pôle comptabilité"/>
    <s v="Catherine ABENZOAR"/>
    <s v="Claire FARGETTE"/>
    <s v="Nathalie GALUCHOT"/>
    <s v="Enregistrements comptables erronés"/>
    <s v="R2-1-1-7"/>
    <s v="Enregistrement direct des effets bancaires au compte 515 « Trésor » au vu du relevé de compte, sans enregistrement préalable à la subdivision concernée du compte 511 « Valeurs à l’encaissement »."/>
    <m/>
    <n v="1"/>
    <n v="2"/>
    <n v="2"/>
    <n v="1"/>
    <s v="Enregistrement comptable au compte des valeurs à l’encaissement (autocontrôle)._x000a_Éventuellement, contrôle de supervision consistant dans le rapprochement entre le relevé de compte, le compte 515 et les subdivisions du compte 511, à programmer dans le plan de contrôle interne (ce contrôle serait à lier avec un contrôle des délais de régularisation des opérations et de justifications des opérations en instance)._x000a_Contrôle de supervision a posteriori, lors du diagnostic du processus, de la mise en place et de l’effectivité de ces mesures."/>
    <n v="5"/>
    <m/>
    <n v="5"/>
    <m/>
    <n v="5"/>
    <n v="15"/>
    <n v="1"/>
    <n v="1"/>
    <m/>
    <m/>
  </r>
  <r>
    <x v="3"/>
    <s v="Encaissement par compte bancaire"/>
    <x v="77"/>
    <s v="Comptable"/>
    <s v="Pôle comptabilité"/>
    <s v="Catherine ABENZOAR"/>
    <s v="Claire FARGETTE"/>
    <s v="Nathalie GALUCHOT"/>
    <s v="Comptabilisation erratique des chèques reçus à l’encaissement"/>
    <s v="R3-1-1-3"/>
    <s v="Absence de comptabilisation dans les délais des opérations affectant le compte de dépôt de fonds._x000a_Les opérations provenant des débiteurs (réception des moyens de paiement à l'agence comptable) ne sont pas prises en compte au jour de leur réception."/>
    <m/>
    <n v="1"/>
    <n v="2"/>
    <n v="2"/>
    <n v="1"/>
    <s v="Contrôle de l’encaissement des chèques au jour de leur réception (autocontrôle)._x000a_Éventuellement, si l’agence comptable est d’une certaine importance, création d’un secteur spécifique à l’agence comptable pour la centralisation de la réception et pour le traitement des chèques._x000a_Contrôle de supervision a posteriori, lors du diagnostic du processus, de la mise en place et de l’effectivité de ces mesures."/>
    <n v="5"/>
    <m/>
    <n v="5"/>
    <m/>
    <n v="5"/>
    <n v="15"/>
    <n v="1"/>
    <n v="1"/>
    <m/>
    <m/>
  </r>
  <r>
    <x v="3"/>
    <s v="Encaissement par compte bancaire"/>
    <x v="77"/>
    <s v="Comptable"/>
    <s v="Pôle comptabilité"/>
    <s v="Claire FARGETTE"/>
    <s v="Isabelle BUDIN"/>
    <s v="Nathalie GALUCHOT"/>
    <s v="Absence de traçabilité des opérations en instance d’encaissement"/>
    <s v="R3-1-1-4"/>
    <s v="Absence de conservation des pièces justifiant les opérations en solde au compte 511."/>
    <m/>
    <n v="1"/>
    <n v="2"/>
    <n v="2"/>
    <n v="1"/>
    <s v="Contrôle de la régularisation des opérations, dès réception des relevés d’opérations ou des autres pièces (autocontrôle)._x000a_Contrôle périodique (au moins hebdomadaire) de la régularisation du compte 511 (autocontrôle)._x000a_Mise en place d’un dispositif de suivi des éventuelles opérations anciennes de plus de 8 jours ouvrés, non dénouées, avec analyse des motifs de leur persistance en comptabilité (autocontrôle)._x000a_Éventuellement, contrôle de supervision sur les délais de régularisation des opérations en instance, à programmer dans le plan de contrôle interne (ce contrôle serait à lier avec un contrôle de la justification des opérations et de rapprochement entre le relevé de compte et la comptabilité générale)._x000a_Éventuellement, contrôle de supervision a posteriori de l’effectivité de la régularisation, à programmer dans le plan de contrôle interne._x000a_Contrôle de supervision a posteriori, lors du diagnostic du processus, de la mise en place et de l’effectivité de ces mesures."/>
    <n v="5"/>
    <m/>
    <n v="5"/>
    <m/>
    <n v="5"/>
    <n v="15"/>
    <n v="1"/>
    <n v="1"/>
    <m/>
    <m/>
  </r>
  <r>
    <x v="3"/>
    <s v="Encaissement par compte bancaire"/>
    <x v="25"/>
    <s v="Comptable"/>
    <s v="Pôle comptabilité"/>
    <s v="Claire FARGETTE"/>
    <s v="Isabelle BUDIN"/>
    <s v="Nathalie GALUCHOT"/>
    <s v="Non-respect de la réglementation sur les chèques."/>
    <s v="R3-1-2-1"/>
    <s v="Acceptation de chèques non datés ou post-datés."/>
    <m/>
    <n v="1"/>
    <n v="2"/>
    <n v="2"/>
    <n v="1"/>
    <s v="La procédure des chèques non datés ou post-datés représentatifs de délais n’est pas autorisée, le chèque n’étant pas un instrument de crédit (en application de l’article L 131-31 du code monétaire et financier, le chèque présenté au paiement avant le jour indiqué comme date d’émission est payable le jour de la présentation ; cf également article L 131-69)._x000a_Contrôle de supervision a posteriori, lors du diagnostic du processus, de la mise en place et de l’effectivité de ces mesures."/>
    <n v="5"/>
    <m/>
    <n v="5"/>
    <m/>
    <n v="5"/>
    <n v="15"/>
    <n v="1"/>
    <n v="1"/>
    <m/>
    <m/>
  </r>
  <r>
    <x v="3"/>
    <s v="Encaissement par compte bancaire"/>
    <x v="25"/>
    <s v="Comptable"/>
    <s v="Pôle comptabilité"/>
    <s v="Claire FARGETTE"/>
    <s v="Isabelle BUDIN"/>
    <s v="Nathalie GALUCHOT"/>
    <s v="Absence de conservation sécurisée des chèques à remettre à l’encaissement."/>
    <s v="R3-1-2-3"/>
    <s v="Les chèques à remettre à l’encaissement ne sont pas conservés dans un endroit sécurisé."/>
    <m/>
    <n v="2"/>
    <n v="1"/>
    <n v="2"/>
    <n v="1"/>
    <s v="Les chèques en instance d’encaissement doivent être conservés dans un endroit sécurisé afin de garantir la sécurité des opérations._x000a_Contrôle de supervision a posteriori, lors du diagnostic du processus, de la mise en place et de l’effectivité de ces mesures."/>
    <n v="5"/>
    <m/>
    <n v="5"/>
    <s v="Traçabilité des remises de chèques (archivage des copies de bordereaux…)."/>
    <n v="5"/>
    <n v="15"/>
    <n v="1"/>
    <n v="1"/>
    <m/>
    <m/>
  </r>
  <r>
    <x v="3"/>
    <s v="Encaissement par compte bancaire"/>
    <x v="33"/>
    <s v="Comptable"/>
    <s v="Pôle comptabilité"/>
    <s v="Claire FARGETTE"/>
    <s v="Isabelle BUDIN"/>
    <s v="Nathalie GALUCHOT"/>
    <s v="Enregistrements comptables erronés."/>
    <s v="R3-1-5-2"/>
    <s v="Non respect de la nomenclature comptable._x000a_Absence d’enregistrement des chèques impayés au compte 5117 « Chèques impayés » Les opérations sont laissés sur le compte 5112 « Chèques à_x000a_encaisser », initialement servi."/>
    <m/>
    <n v="2"/>
    <n v="1"/>
    <n v="2"/>
    <n v="1"/>
    <s v="Enregistrement comptable au compte des effets impayés 5117 (autocontrôle)._x000a_Éventuellement, contrôle de supervision consistant dans le rapprochement entre les pièces de rejet et la comptabilité générale, à programmer dans le plan de contrôle interne (ce contrôle serait à lier avec un contrôle des délais de régularisation et de justifications des opérations en instance)._x000a_Contrôle de supervision a posteriori, lors du diagnostic du processus, de la mise en place et de l’effectivité de ces mesures."/>
    <n v="5"/>
    <s v="Documentation des écritures comptables à enregistrer en cas de rejets d’effets bancaires (cf. Instructions M 9)."/>
    <n v="5"/>
    <m/>
    <n v="5"/>
    <n v="15"/>
    <n v="1"/>
    <n v="1"/>
    <m/>
    <m/>
  </r>
  <r>
    <x v="3"/>
    <s v="Encaissement par compte bancaire"/>
    <x v="33"/>
    <s v="Comptable"/>
    <s v="Pôle comptabilité"/>
    <s v="Claire FARGETTE"/>
    <s v="Isabelle BUDIN"/>
    <s v="Nathalie GALUCHOT"/>
    <s v="Absence de traçabilité des opérations en instance de régularisation."/>
    <s v="R3-1-5-3"/>
    <s v="Absence de conservation des pièces justifiant les opérations rejetées en solde."/>
    <m/>
    <n v="2"/>
    <n v="1"/>
    <n v="2"/>
    <n v="1"/>
    <s v="Éventuellement, contrôle de supervision consistant dans la justification des opérations en instance, à programmer dans le plan de contrôle interne (ce contrôle serait à lier avec un contrôle des délais de régularisation des opérations et de correct enregistrement en comptabilité générale)._x000a_Contrôle de supervision a posteriori, lors du diagnostic du processus, de la mise en place et de l’effectivité de ces mesures."/>
    <n v="4"/>
    <m/>
    <n v="5"/>
    <s v="Les pièces de rejets de chèques (le cas échéant, relevé d’opérations) doivent être conservées à l’appui du compte 5117 ou accessibles sans délai, pour justification des soldes."/>
    <n v="2"/>
    <n v="11"/>
    <n v="1"/>
    <n v="1"/>
    <m/>
    <s v="==&gt; créer un répertoire informatique pour archivage des pièces DGFiP justifiant les rejets de chèque ;_x000a_==&gt; systématiser l'analyse du solde du 5117 lors de l'analyse mensuelle des soldes"/>
  </r>
  <r>
    <x v="3"/>
    <s v="Paiement par compte bancaire"/>
    <x v="78"/>
    <s v="Comptable"/>
    <s v="Pôle comptabilité"/>
    <s v="Isabelle BUDIN"/>
    <s v="Nathalie GALUCHOT"/>
    <s v="Xavier EYMARD"/>
    <s v="Mentions obligatoires inexistantes."/>
    <s v="R3-2-1-1"/>
    <s v="Le chèque ne comporte pas l’ensemble des mentions obligatoires prévues par le code monétaire et financier (articles L 131-2 et suivants)."/>
    <m/>
    <n v="1"/>
    <n v="1"/>
    <n v="1"/>
    <n v="1"/>
    <s v="Contrôle de la validité du chèque par l’agent chargé de l’établir (autocontrôle)._x000a_Contrôle de supervision contemporain lors de la signature du chèque._x000a_Contrôle de supervision a posteriori, lors du diagnostic du processus, de la mise en place et de l’effectivité de ces mesures."/>
    <n v="5"/>
    <s v="Eventuellement établissement et diffusion d’une fiche de contrôle synthétisant les éléments à contrôler sur un chèque._x000a_Désignation des acteurs dans l’organigramme fonctionnel."/>
    <n v="5"/>
    <m/>
    <n v="5"/>
    <n v="15"/>
    <n v="1"/>
    <n v="1"/>
    <m/>
    <m/>
  </r>
  <r>
    <x v="3"/>
    <s v="Paiement par compte bancaire"/>
    <x v="78"/>
    <s v="Comptable"/>
    <s v="Pôle comptabilité"/>
    <s v="Isabelle BUDIN"/>
    <s v="Nathalie GALUCHOT"/>
    <s v="Xavier EYMARD"/>
    <s v="Paiement non libératoire."/>
    <s v="R3-2-1-2"/>
    <s v="Le chèque est libellé à l’ordre d’un bénéficiaire différent du créancier._x000a_Un chèque émis n’est pas encaissé."/>
    <m/>
    <n v="1"/>
    <n v="1"/>
    <n v="1"/>
    <n v="1"/>
    <s v="Contrôle de la correspondance entre l’ordre porté par le chèque et les pièces justificatives (autocontrôle)._x000a_Le chèque doit être signé, au vu des pièces justificatives, par l’agent comptable ou son mandataire (contrôle de supervision contemporain)._x000a_Contrôle de supervision a posteriori, lors du_x000a_diagnostic du processus, de la mise en place et de l’effectivité de ces mesures."/>
    <n v="5"/>
    <m/>
    <n v="5"/>
    <m/>
    <n v="5"/>
    <n v="15"/>
    <n v="1"/>
    <n v="1"/>
    <m/>
    <m/>
  </r>
  <r>
    <x v="3"/>
    <s v="Paiement par compte bancaire"/>
    <x v="79"/>
    <s v="Comptable"/>
    <s v="Pôle comptabilité"/>
    <s v="Isabelle BUDIN"/>
    <s v="Nathalie GALUCHOT"/>
    <s v="Xavier EYMARD"/>
    <s v="Absence de régularisation des comptes en instance de décaissement."/>
    <s v="R3-2-1-3"/>
    <s v="Absence de régularisation ou régularisation insuffisamment rapide de la subdivision concernée des comptes en instance de décaissement."/>
    <m/>
    <n v="1"/>
    <n v="1"/>
    <n v="1"/>
    <n v="1"/>
    <s v="Contrôle de l’encaissement du chèque par le créancier, dès réception des relevés d’opérations ou des autres pièces (autocontrôle)._x000a_Contrôle périodique (au moins mensuel) de la régularisation des opérations en instance de décaissement correspondant à des chèques émis et non encaissés par les créanciers (autocontrôle). Mise en place d’un dispositif de suivi des éventuelles opérations anciennes de plus d’un mois, non dénouées, avec analyse des motifs de_x000a_leur persistance en comptabilité (autocontrôle)._x000a_Contrôle de supervision a posteriori, lors du diagnostic du processus, de la mise en place et de l’effectivité de ces mesures."/>
    <n v="5"/>
    <m/>
    <n v="5"/>
    <m/>
    <n v="5"/>
    <n v="15"/>
    <n v="1"/>
    <n v="1"/>
    <m/>
    <m/>
  </r>
  <r>
    <x v="3"/>
    <s v="Paiement par compte bancaire"/>
    <x v="79"/>
    <s v="Comptable"/>
    <s v="Pôle comptabilité"/>
    <s v="Isabelle BUDIN"/>
    <s v="Nathalie GALUCHOT"/>
    <s v="Xavier EYMARD"/>
    <s v="Carence dans la conservation des moyens de paiement."/>
    <s v="R3-2-1-4"/>
    <s v="Les formules de chèques peuvent être utilisées et servir à des opérations frauduleuses."/>
    <m/>
    <n v="1"/>
    <n v="1"/>
    <n v="1"/>
    <n v="1"/>
    <s v="Les formules de chèques doivent être conservées au coffre ou dans un endroit sécurisé._x000a_Contrôle de supervision a posteriori, lors du diagnostic du processus, de la mise en place et de l’effectivité de ces mesures."/>
    <n v="5"/>
    <s v="Documentation des modalités de suivi des formules de chèques."/>
    <n v="5"/>
    <s v="Dispositif de suivi des formules de chèques dès leur réception (compte d’emploi) ; la destruction de formules doit donner lieu à procès verbal."/>
    <n v="5"/>
    <n v="15"/>
    <n v="1"/>
    <n v="1"/>
    <m/>
    <m/>
  </r>
  <r>
    <x v="3"/>
    <s v="Paiement par compte bancaire"/>
    <x v="80"/>
    <s v="Comptable"/>
    <s v="Pôle comptabilité"/>
    <s v="Isabelle BUDIN"/>
    <s v="Nathalie GALUCHOT"/>
    <s v="Nathalie GALUCHOT"/>
    <s v="Absence d’enregistrement des rejets de virement sur le compte dédié."/>
    <s v="R3-2-4-1"/>
    <s v="Les opérations sont laissées sur les comptes financiers initialement servis : les opérations demeurent sur le compte 515."/>
    <m/>
    <n v="1"/>
    <n v="1"/>
    <n v="1"/>
    <n v="1"/>
    <s v="Contrôle du correct enregistrement des rejets de virement (autocontrôle)._x000a_Contrôle de supervision a posteriori, lors du diagnostic du processus, de la mise en place et de l’effectivité de ces mesures."/>
    <n v="5"/>
    <s v="Désignation des acteurs dans l’organigramme fonctionnel."/>
    <n v="5"/>
    <m/>
    <n v="5"/>
    <n v="15"/>
    <n v="1"/>
    <n v="1"/>
    <m/>
    <m/>
  </r>
  <r>
    <x v="3"/>
    <s v="Paiement par compte bancaire"/>
    <x v="80"/>
    <s v="Comptable"/>
    <s v="Pôle comptabilité"/>
    <s v="Isabelle BUDIN"/>
    <s v="Nathalie GALUCHOT"/>
    <s v="Nathalie GALUCHOT"/>
    <s v="Absence de régularisation ou régularisation tardive du virement rejeté."/>
    <s v="R3-2-4-2"/>
    <s v="Absence de diligence dans les recherches (par exemple dans le cas d’un virement initial effectué sur un compte bancaire clos, recherche de nouvelles coordonnées bancaires)._x000a_Absence de suivi de la régularisation du compte de rejets 4663."/>
    <m/>
    <n v="2"/>
    <n v="1"/>
    <n v="2"/>
    <n v="1"/>
    <s v="Les diligences doivent être effectuées dès réception du rejet de virement._x000a_Si possible, séparation des tâches entre deux agents pour traiter la régularisation (le premier sur l’enregistrement du rejet, le second sur la recherche de renseignements et la régularisation du rejet)._x000a_Contrôle périodique (au moins mensuel) de la régularisation des opérations en instance (autocontrôle)._x000a_Contrôle de supervision a posteriori, lors du diagnostic du processus, de la mise en place et de l’effectivité de ces mesures."/>
    <n v="5"/>
    <m/>
    <n v="5"/>
    <s v="Courriers de recherche de l’information…"/>
    <n v="5"/>
    <n v="15"/>
    <n v="1"/>
    <n v="1"/>
    <m/>
    <m/>
  </r>
  <r>
    <x v="3"/>
    <s v="Paiement par compte bancaire"/>
    <x v="80"/>
    <s v="Comptable"/>
    <s v="Pôle comptabilité"/>
    <s v="Isabelle BUDIN"/>
    <s v="Nathalie GALUCHOT"/>
    <s v="Nathalie GALUCHOT"/>
    <s v="Absence de traçabilité."/>
    <s v="R3-2-4-3"/>
    <s v="Absence de conservation des pièces justifiant les opérations en solde du 4663"/>
    <m/>
    <n v="2"/>
    <n v="1"/>
    <n v="2"/>
    <n v="1"/>
    <s v="Éventuellement, contrôle de supervision consistant dans la justification des opérations en instance, à programmer dans le plan de contrôle interne._x000a_Contrôle de supervision a posteriori, lors du diagnostic du processus, de la mise en place et de l’effectivité de ces mesures."/>
    <n v="5"/>
    <m/>
    <n v="5"/>
    <s v="Les pièces de rejet (le cas échéant, relevé d’opérations) doivent être conservées à l’appui du compte 4663, ou accessibles sans délai, pour justification des soldes."/>
    <n v="5"/>
    <n v="15"/>
    <n v="1"/>
    <n v="1"/>
    <m/>
    <m/>
  </r>
  <r>
    <x v="3"/>
    <s v="Paiement par compte bancaire"/>
    <x v="80"/>
    <s v="Comptable"/>
    <s v="Pôle comptabilité"/>
    <s v="Isabelle BUDIN"/>
    <s v="Nathalie GALUCHOT"/>
    <s v="Nathalie GALUCHOT"/>
    <s v="Régularisation du virement rejeté au profit d’un bénéficiaire autre que le véritable créancier."/>
    <s v="R3-2-4-4"/>
    <s v="La régularisation du virement (en principe par un nouveau virement) peut être adressée à une autre personne que le véritable créancier._x000a_Carence dans les contrôles des réimputations de virements._x000a_Recours injustifié au chèque._x000a_Erreur et fraude."/>
    <m/>
    <n v="2"/>
    <n v="1"/>
    <n v="2"/>
    <n v="1"/>
    <s v="Dans toute la mesure du possible, la régularisation d’un virement rejeté doit être réalisée par un nouveau virement cf. Paiement par virement._x000a_Éventuellement, contrôle de supervision a posteriori de la régularité et de l’effectivité des régularisations de virements rejetés, à programmer dans le plan de contrôle interne._x000a_Contrôle de supervision a posteriori, lors du diagnostic du processus, de la mise en place et de l’effectivité de ces mesures."/>
    <n v="5"/>
    <m/>
    <n v="5"/>
    <m/>
    <n v="5"/>
    <n v="15"/>
    <n v="1"/>
    <n v="1"/>
    <m/>
    <m/>
  </r>
  <r>
    <x v="4"/>
    <s v="Encaissement de recettes au comptant"/>
    <x v="68"/>
    <s v="Comptable"/>
    <s v="Pôle recette"/>
    <s v="Séverine WIBLE MATAGRIN"/>
    <s v="Monique CHAPUIS"/>
    <s v="Xavier EYMARD"/>
    <s v="Toutes les recettes ne sont pas comptabilisées"/>
    <s v="R8-3-1-1"/>
    <s v="Toutes les recettes au comptant revenant à l’établissement ne sont pas recouvrées."/>
    <m/>
    <n v="2"/>
    <n v="1"/>
    <n v="2"/>
    <n v="1"/>
    <s v="Remise de la quittance ou de la valeur à chaque encaissement (autocontrôle)._x000a_Éventuellement, contrôle de supervision a posteriori pouvant être programmé dans le plan de contrôle interne (rapprochement entre, d’une part, les données de la comptabilité &quot;matière&quot; des valeurs et/ou les quittances remises, et d’autre part, les encaissements retracés en comptabilité)._x000a_Contrôle de supervision a posteriori, lors du diagnostic du processus, de la mise en place et de l’effectivité de ces mesures."/>
    <n v="3"/>
    <m/>
    <n v="5"/>
    <s v="Les encaissements doivent donner lieu à remises de quittances ou de valeurs (valeurs inactives ou des biens stockés tels que des publications, des titres, etc.)._x000a_Pour tout encaissement en numéraire sans remise de valeurs, le régisseur est tenu de délivrer des quittances numérotées extraites d’un registre à souches. Cette quittance peut être éditée automatiquement par une machine enregistreuse ou automate."/>
    <n v="5"/>
    <n v="13"/>
    <n v="1"/>
    <n v="1"/>
    <m/>
    <s v="==&gt; les régisseurs devraient rentrer eux-même leurs écritures de régie dans SIFAC. Ainsi, on aurait autant de compte 531x, 5112x, 5115x que de régies, et l'agent comptable pourrait voir en un seul coup d'œil les valeurs présentes dans les coffres des régisseurs, et ainsi relancer les recettes au comptant non enregistrées en comptabilité. Action : organiser, former les régisseurs pour cela"/>
  </r>
  <r>
    <x v="4"/>
    <s v="Recouvrement"/>
    <x v="29"/>
    <s v="Comptable"/>
    <s v="Pôle recette"/>
    <s v="PÔLE R - selon OFN Pôle recette -"/>
    <s v="PÔLE R - selon OFN Pôle recette -"/>
    <s v="Séverine WIBLE MATAGRIN"/>
    <s v="Encaissement comptabilisé sur la dette d’un autre débiteur"/>
    <s v="R8-8-6-1"/>
    <s v="Fraude ou erreur : l’effet bancaire ou le numéraire n’est pas comptabilisé sur la dette du vrai redevable."/>
    <m/>
    <n v="1"/>
    <n v="1"/>
    <n v="1"/>
    <n v="1"/>
    <s v="Si possible, mise en place d’une séparation des tâches entre la personne qui encaisse le paiement (cycle Trésorerie) et celle qui l’enregistre comptablement sur la dette du débiteur._x000a_Contrôle à chaque enregistrement comptable de la comptabilisation de l’encaissement au bon débiteur (autocontrôle)._x000a_Éventuellement, contrôle de supervision a posteriori pouvant être programmé dans le plan de contrôle interne._x000a_Contrôle de supervision a posteriori, lors du diagnostic du processus, de la mise en place et de l’effectivité de ces mesures."/>
    <n v="5"/>
    <s v="Désignation du ou des acteurs sur_x000a_l’organigramme fonctionnel."/>
    <n v="5"/>
    <m/>
    <n v="5"/>
    <n v="15"/>
    <n v="1"/>
    <n v="1"/>
    <s v="L’organisation de la séparation des tâches au sein de l’agence comptable – dès lors que le nombre de personnels l’autorise – doit s’articuler avec la réception des moyens de paiement remis par les débiteurs. Mais l’organisation d’une séparation des tâches entre la gestion du titre, d’une part, et la comptabilisation des encaissements, d’autre part, est complexe et lourde à organiser et, dans le cas d’un objectif de lutte contre les risques de fraude, pratiquement inopérante. Il est donc recommandé de programmer un contrôle de supervision a posteriori sur échantillon."/>
    <m/>
  </r>
  <r>
    <x v="4"/>
    <s v="Recouvrement"/>
    <x v="29"/>
    <s v="Comptable"/>
    <s v="Pôle recette"/>
    <s v="PÔLE R - selon OFN Pôle recette -"/>
    <s v="PÔLE R - selon OFN Pôle recette -"/>
    <s v="Séverine WIBLE MATAGRIN"/>
    <s v="Enregistrement des paiements hors délai"/>
    <s v="R8-8-6-2"/>
    <s v="Situation de trésorerie fragilisée."/>
    <m/>
    <n v="2"/>
    <n v="1"/>
    <n v="2"/>
    <n v="1"/>
    <m/>
    <n v="5"/>
    <m/>
    <n v="5"/>
    <m/>
    <n v="5"/>
    <n v="15"/>
    <n v="1"/>
    <n v="1"/>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7">
  <location ref="A3:B11" firstHeaderRow="1" firstDataRow="1" firstDataCol="1"/>
  <pivotFields count="27">
    <pivotField axis="axisRow" showAll="0">
      <items count="13">
        <item h="1" m="1" x="11"/>
        <item x="1"/>
        <item x="3"/>
        <item h="1" x="5"/>
        <item x="9"/>
        <item x="2"/>
        <item h="1" x="7"/>
        <item h="1" m="1" x="10"/>
        <item h="1" x="6"/>
        <item x="8"/>
        <item x="0"/>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s>
  <rowFields count="1">
    <field x="0"/>
  </rowFields>
  <rowItems count="8">
    <i>
      <x v="1"/>
    </i>
    <i>
      <x v="2"/>
    </i>
    <i>
      <x v="4"/>
    </i>
    <i>
      <x v="5"/>
    </i>
    <i>
      <x v="9"/>
    </i>
    <i>
      <x v="10"/>
    </i>
    <i>
      <x v="11"/>
    </i>
    <i t="grand">
      <x/>
    </i>
  </rowItems>
  <colItems count="1">
    <i/>
  </colItems>
  <dataFields count="1">
    <dataField name="Somme de Appréciation du risque résiduel" fld="24" baseField="0" baseItem="0"/>
  </dataFields>
  <chartFormats count="3">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eau croisé dynamique3"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chartFormat="2">
  <location ref="A3:B26" firstHeaderRow="1" firstDataRow="1" firstDataCol="1" rowPageCount="1" colPageCount="1"/>
  <pivotFields count="27">
    <pivotField axis="axisPage" multipleItemSelectionAllowed="1" showAll="0">
      <items count="13">
        <item h="1" m="1" x="11"/>
        <item h="1" x="1"/>
        <item h="1" x="3"/>
        <item h="1" x="5"/>
        <item h="1" x="9"/>
        <item h="1" x="2"/>
        <item h="1" x="7"/>
        <item h="1" m="1" x="10"/>
        <item h="1" x="6"/>
        <item h="1" x="8"/>
        <item h="1" x="0"/>
        <item x="4"/>
        <item t="default"/>
      </items>
    </pivotField>
    <pivotField showAll="0"/>
    <pivotField axis="axisRow" showAll="0">
      <items count="92">
        <item x="3"/>
        <item x="73"/>
        <item x="34"/>
        <item x="54"/>
        <item x="52"/>
        <item x="55"/>
        <item x="77"/>
        <item m="1" x="88"/>
        <item x="51"/>
        <item x="56"/>
        <item m="1" x="86"/>
        <item x="23"/>
        <item x="44"/>
        <item x="1"/>
        <item x="22"/>
        <item x="57"/>
        <item x="75"/>
        <item x="47"/>
        <item x="27"/>
        <item x="50"/>
        <item x="36"/>
        <item x="53"/>
        <item x="30"/>
        <item x="35"/>
        <item x="2"/>
        <item x="10"/>
        <item x="43"/>
        <item x="66"/>
        <item x="65"/>
        <item x="64"/>
        <item m="1" x="89"/>
        <item x="29"/>
        <item m="1" x="82"/>
        <item x="28"/>
        <item x="45"/>
        <item x="76"/>
        <item x="63"/>
        <item x="72"/>
        <item x="31"/>
        <item x="68"/>
        <item x="5"/>
        <item m="1" x="87"/>
        <item x="24"/>
        <item x="69"/>
        <item x="7"/>
        <item x="58"/>
        <item x="60"/>
        <item x="70"/>
        <item m="1" x="84"/>
        <item x="48"/>
        <item m="1" x="83"/>
        <item x="9"/>
        <item x="6"/>
        <item x="67"/>
        <item x="79"/>
        <item x="78"/>
        <item x="4"/>
        <item x="8"/>
        <item m="1" x="90"/>
        <item x="11"/>
        <item x="42"/>
        <item x="26"/>
        <item x="15"/>
        <item x="13"/>
        <item x="12"/>
        <item x="49"/>
        <item x="14"/>
        <item x="80"/>
        <item x="33"/>
        <item x="71"/>
        <item x="25"/>
        <item m="1" x="85"/>
        <item x="32"/>
        <item x="61"/>
        <item x="62"/>
        <item m="1" x="81"/>
        <item x="46"/>
        <item x="37"/>
        <item x="38"/>
        <item x="0"/>
        <item x="16"/>
        <item x="17"/>
        <item x="74"/>
        <item x="59"/>
        <item x="39"/>
        <item x="18"/>
        <item x="19"/>
        <item x="40"/>
        <item x="41"/>
        <item x="20"/>
        <item x="2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s>
  <rowFields count="1">
    <field x="2"/>
  </rowFields>
  <rowItems count="23">
    <i>
      <x v="1"/>
    </i>
    <i>
      <x v="2"/>
    </i>
    <i>
      <x v="3"/>
    </i>
    <i>
      <x v="4"/>
    </i>
    <i>
      <x v="5"/>
    </i>
    <i>
      <x v="9"/>
    </i>
    <i>
      <x v="15"/>
    </i>
    <i>
      <x v="18"/>
    </i>
    <i>
      <x v="21"/>
    </i>
    <i>
      <x v="22"/>
    </i>
    <i>
      <x v="23"/>
    </i>
    <i>
      <x v="31"/>
    </i>
    <i>
      <x v="33"/>
    </i>
    <i>
      <x v="37"/>
    </i>
    <i>
      <x v="38"/>
    </i>
    <i>
      <x v="39"/>
    </i>
    <i>
      <x v="40"/>
    </i>
    <i>
      <x v="43"/>
    </i>
    <i>
      <x v="45"/>
    </i>
    <i>
      <x v="47"/>
    </i>
    <i>
      <x v="61"/>
    </i>
    <i>
      <x v="69"/>
    </i>
    <i t="grand">
      <x/>
    </i>
  </rowItems>
  <colItems count="1">
    <i/>
  </colItems>
  <pageFields count="1">
    <pageField fld="0" hier="-1"/>
  </pageFields>
  <dataFields count="1">
    <dataField name="Somme de Appréciation du risque résiduel" fld="24" baseField="0" baseItem="0"/>
  </dataFields>
  <chartFormats count="1">
    <chartFormat chart="1"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R58"/>
  <sheetViews>
    <sheetView topLeftCell="A9" zoomScale="115" zoomScaleNormal="115" workbookViewId="0">
      <selection activeCell="K31" sqref="K31"/>
    </sheetView>
  </sheetViews>
  <sheetFormatPr baseColWidth="10" defaultColWidth="9.140625" defaultRowHeight="12.75" x14ac:dyDescent="0.2"/>
  <cols>
    <col min="1" max="2" width="13.28515625" style="1" customWidth="1"/>
    <col min="3" max="3" width="2.7109375" style="1" customWidth="1"/>
    <col min="4" max="4" width="22.42578125" style="1" customWidth="1"/>
    <col min="5" max="5" width="13.28515625" style="1" customWidth="1"/>
    <col min="6" max="6" width="1.5703125" style="1" customWidth="1"/>
    <col min="7" max="7" width="13.28515625" style="1" customWidth="1"/>
    <col min="8" max="8" width="2" style="1" customWidth="1"/>
    <col min="9" max="9" width="13.28515625" style="1" customWidth="1"/>
    <col min="10" max="10" width="1.7109375" style="1" customWidth="1"/>
    <col min="11" max="11" width="13.28515625" style="1" customWidth="1"/>
    <col min="12" max="12" width="13.28515625" style="1" hidden="1" customWidth="1"/>
    <col min="13" max="15" width="13.28515625" style="1" customWidth="1"/>
    <col min="16" max="16384" width="9.140625" style="1"/>
  </cols>
  <sheetData>
    <row r="1" spans="1:18" ht="28.35" hidden="1" customHeight="1" x14ac:dyDescent="0.2">
      <c r="A1" s="230" t="s">
        <v>86</v>
      </c>
      <c r="B1" s="230"/>
      <c r="C1" s="230"/>
      <c r="D1" s="230"/>
      <c r="E1" s="230"/>
      <c r="F1" s="230"/>
      <c r="G1" s="230"/>
      <c r="H1" s="230"/>
      <c r="I1" s="230"/>
      <c r="J1" s="230"/>
      <c r="K1" s="230"/>
      <c r="L1" s="230"/>
      <c r="M1" s="230"/>
      <c r="N1" s="230"/>
      <c r="O1" s="230"/>
    </row>
    <row r="2" spans="1:18" ht="14.85" hidden="1" customHeight="1" x14ac:dyDescent="0.2"/>
    <row r="3" spans="1:18" ht="28.35" hidden="1" customHeight="1" x14ac:dyDescent="0.2">
      <c r="A3" s="233" t="s">
        <v>87</v>
      </c>
      <c r="B3" s="233"/>
      <c r="C3" s="233"/>
      <c r="D3" s="233"/>
      <c r="E3" s="233"/>
      <c r="F3" s="233"/>
    </row>
    <row r="4" spans="1:18" ht="28.35" hidden="1" customHeight="1" x14ac:dyDescent="0.2">
      <c r="A4" s="234" t="s">
        <v>88</v>
      </c>
      <c r="B4" s="234"/>
      <c r="C4" s="234"/>
      <c r="D4" s="234"/>
      <c r="E4" s="234"/>
      <c r="F4" s="234"/>
      <c r="G4" s="2"/>
      <c r="H4" s="2"/>
    </row>
    <row r="5" spans="1:18" ht="28.35" hidden="1" customHeight="1" x14ac:dyDescent="0.2">
      <c r="A5" s="235" t="s">
        <v>89</v>
      </c>
      <c r="B5" s="235"/>
      <c r="C5" s="235"/>
      <c r="D5" s="235"/>
      <c r="E5" s="235"/>
      <c r="F5" s="235"/>
      <c r="G5" s="2"/>
      <c r="H5" s="2"/>
    </row>
    <row r="6" spans="1:18" ht="28.35" hidden="1" customHeight="1" x14ac:dyDescent="0.2">
      <c r="A6" s="236" t="s">
        <v>90</v>
      </c>
      <c r="B6" s="236"/>
      <c r="C6" s="236"/>
      <c r="D6" s="236"/>
      <c r="E6" s="236"/>
      <c r="F6" s="236"/>
      <c r="G6" s="2"/>
      <c r="H6" s="2"/>
    </row>
    <row r="7" spans="1:18" ht="28.35" hidden="1" customHeight="1" x14ac:dyDescent="0.2">
      <c r="A7" s="232" t="s">
        <v>91</v>
      </c>
      <c r="B7" s="232"/>
      <c r="C7" s="232"/>
      <c r="D7" s="232"/>
      <c r="E7" s="232"/>
      <c r="F7" s="232"/>
      <c r="G7" s="2"/>
      <c r="H7" s="2"/>
    </row>
    <row r="8" spans="1:18" ht="28.35" hidden="1" customHeight="1" x14ac:dyDescent="0.2">
      <c r="A8" s="229" t="s">
        <v>92</v>
      </c>
      <c r="B8" s="229"/>
      <c r="C8" s="229"/>
      <c r="D8" s="229"/>
      <c r="E8" s="229"/>
      <c r="F8" s="229"/>
      <c r="G8" s="2"/>
      <c r="H8" s="2"/>
    </row>
    <row r="9" spans="1:18" ht="15.6" customHeight="1" x14ac:dyDescent="0.25">
      <c r="A9" s="3"/>
    </row>
    <row r="10" spans="1:18" ht="28.35" customHeight="1" x14ac:dyDescent="0.2">
      <c r="A10" s="228" t="s">
        <v>93</v>
      </c>
      <c r="B10" s="228"/>
      <c r="C10" s="228"/>
      <c r="D10" s="228"/>
      <c r="E10" s="228"/>
      <c r="F10" s="228"/>
      <c r="G10" s="228"/>
      <c r="H10" s="228"/>
      <c r="I10" s="228"/>
      <c r="J10" s="228"/>
      <c r="K10" s="228"/>
      <c r="L10" s="228"/>
      <c r="M10" s="228"/>
      <c r="N10" s="228"/>
      <c r="O10" s="228"/>
      <c r="P10" s="228"/>
      <c r="Q10" s="228"/>
      <c r="R10" s="228"/>
    </row>
    <row r="11" spans="1:18" ht="14.85" customHeight="1" x14ac:dyDescent="0.25">
      <c r="A11" s="3"/>
    </row>
    <row r="12" spans="1:18" ht="14.85" customHeight="1" x14ac:dyDescent="0.25">
      <c r="A12" s="3"/>
      <c r="N12" s="4" t="s">
        <v>94</v>
      </c>
    </row>
    <row r="13" spans="1:18" ht="14.85" customHeight="1" x14ac:dyDescent="0.25">
      <c r="A13" s="3"/>
      <c r="D13" s="1" t="s">
        <v>95</v>
      </c>
      <c r="E13" s="5">
        <f>1*4</f>
        <v>4</v>
      </c>
      <c r="G13" s="6">
        <f>2*4</f>
        <v>8</v>
      </c>
      <c r="I13" s="6">
        <f>3*4</f>
        <v>12</v>
      </c>
      <c r="K13" s="6">
        <f>4*4</f>
        <v>16</v>
      </c>
    </row>
    <row r="14" spans="1:18" ht="14.85" customHeight="1" x14ac:dyDescent="0.25">
      <c r="A14" s="3"/>
      <c r="N14" s="6"/>
      <c r="O14" s="7" t="s">
        <v>96</v>
      </c>
    </row>
    <row r="15" spans="1:18" ht="14.85" customHeight="1" x14ac:dyDescent="0.25">
      <c r="A15" s="3"/>
      <c r="D15" s="1" t="s">
        <v>97</v>
      </c>
      <c r="E15" s="8">
        <f>1*3</f>
        <v>3</v>
      </c>
      <c r="G15" s="5">
        <f>2*3</f>
        <v>6</v>
      </c>
      <c r="I15" s="6">
        <f>3*3</f>
        <v>9</v>
      </c>
      <c r="K15" s="6">
        <f>4*3</f>
        <v>12</v>
      </c>
      <c r="P15" s="7"/>
    </row>
    <row r="16" spans="1:18" ht="14.85" customHeight="1" x14ac:dyDescent="0.25">
      <c r="A16" s="3"/>
      <c r="B16" s="9" t="s">
        <v>98</v>
      </c>
      <c r="C16" s="4"/>
      <c r="N16" s="5"/>
      <c r="O16" s="7" t="s">
        <v>99</v>
      </c>
    </row>
    <row r="17" spans="1:18" ht="14.85" customHeight="1" x14ac:dyDescent="0.25">
      <c r="A17" s="3"/>
      <c r="B17" s="9" t="s">
        <v>100</v>
      </c>
      <c r="D17" s="1" t="s">
        <v>101</v>
      </c>
      <c r="E17" s="8">
        <f>1*2</f>
        <v>2</v>
      </c>
      <c r="G17" s="5">
        <f>2*2</f>
        <v>4</v>
      </c>
      <c r="I17" s="5">
        <f>3*2</f>
        <v>6</v>
      </c>
      <c r="K17" s="6">
        <f>4*2</f>
        <v>8</v>
      </c>
    </row>
    <row r="18" spans="1:18" ht="14.85" customHeight="1" x14ac:dyDescent="0.25">
      <c r="A18" s="3"/>
      <c r="B18" s="9" t="s">
        <v>102</v>
      </c>
      <c r="N18" s="8"/>
      <c r="O18" s="7" t="s">
        <v>103</v>
      </c>
    </row>
    <row r="19" spans="1:18" ht="14.85" customHeight="1" x14ac:dyDescent="0.25">
      <c r="A19" s="3"/>
      <c r="D19" s="1" t="s">
        <v>104</v>
      </c>
      <c r="E19" s="8">
        <f>1*1</f>
        <v>1</v>
      </c>
      <c r="G19" s="8">
        <f>2*1</f>
        <v>2</v>
      </c>
      <c r="I19" s="8">
        <f>3*1</f>
        <v>3</v>
      </c>
      <c r="K19" s="5">
        <f>4*1</f>
        <v>4</v>
      </c>
    </row>
    <row r="20" spans="1:18" ht="14.85" customHeight="1" x14ac:dyDescent="0.25">
      <c r="A20" s="3"/>
    </row>
    <row r="21" spans="1:18" ht="14.85" customHeight="1" x14ac:dyDescent="0.25">
      <c r="A21" s="3"/>
      <c r="E21" s="10" t="s">
        <v>105</v>
      </c>
      <c r="F21" s="10"/>
      <c r="G21" s="10" t="s">
        <v>106</v>
      </c>
      <c r="H21" s="10"/>
      <c r="I21" s="10" t="s">
        <v>107</v>
      </c>
      <c r="J21" s="10"/>
      <c r="K21" s="10" t="s">
        <v>108</v>
      </c>
    </row>
    <row r="22" spans="1:18" ht="14.85" customHeight="1" x14ac:dyDescent="0.25">
      <c r="A22" s="3"/>
    </row>
    <row r="23" spans="1:18" ht="10.7" customHeight="1" x14ac:dyDescent="0.25">
      <c r="A23" s="3"/>
    </row>
    <row r="24" spans="1:18" x14ac:dyDescent="0.2">
      <c r="G24" s="9" t="s">
        <v>109</v>
      </c>
    </row>
    <row r="27" spans="1:18" ht="28.35" customHeight="1" x14ac:dyDescent="0.2">
      <c r="A27" s="228" t="s">
        <v>110</v>
      </c>
      <c r="B27" s="228"/>
      <c r="C27" s="228"/>
      <c r="D27" s="228"/>
      <c r="E27" s="228"/>
      <c r="F27" s="228"/>
      <c r="G27" s="228"/>
      <c r="H27" s="228"/>
      <c r="I27" s="228"/>
      <c r="J27" s="228"/>
      <c r="K27" s="228"/>
      <c r="L27" s="228"/>
      <c r="M27" s="228"/>
      <c r="N27" s="228"/>
      <c r="O27" s="228"/>
      <c r="P27" s="228"/>
      <c r="Q27" s="228"/>
      <c r="R27" s="228"/>
    </row>
    <row r="29" spans="1:18" ht="15" x14ac:dyDescent="0.25">
      <c r="A29" s="1" t="s">
        <v>111</v>
      </c>
    </row>
    <row r="30" spans="1:18" x14ac:dyDescent="0.2">
      <c r="N30" s="4" t="s">
        <v>112</v>
      </c>
    </row>
    <row r="31" spans="1:18" ht="28.35" customHeight="1" x14ac:dyDescent="0.2">
      <c r="A31" s="230" t="s">
        <v>113</v>
      </c>
      <c r="B31" s="230"/>
      <c r="C31" s="230"/>
      <c r="D31" s="230"/>
      <c r="E31" s="230"/>
      <c r="F31" s="230"/>
      <c r="G31" s="230"/>
      <c r="H31" s="230"/>
    </row>
    <row r="32" spans="1:18" ht="28.35" customHeight="1" x14ac:dyDescent="0.2">
      <c r="A32" s="231" t="s">
        <v>114</v>
      </c>
      <c r="B32" s="231"/>
      <c r="C32" s="231"/>
      <c r="D32" s="231"/>
      <c r="E32" s="231"/>
      <c r="F32" s="231"/>
      <c r="G32" s="231"/>
      <c r="H32" s="231"/>
      <c r="N32" s="6"/>
      <c r="O32" s="7" t="s">
        <v>115</v>
      </c>
    </row>
    <row r="33" spans="1:16" x14ac:dyDescent="0.2">
      <c r="A33" s="226"/>
      <c r="B33" s="226"/>
      <c r="C33" s="226"/>
      <c r="D33" s="226"/>
      <c r="E33" s="226"/>
      <c r="F33" s="226"/>
      <c r="G33" s="226"/>
      <c r="H33" s="226"/>
    </row>
    <row r="34" spans="1:16" ht="28.35" customHeight="1" x14ac:dyDescent="0.2">
      <c r="A34" s="225" t="s">
        <v>116</v>
      </c>
      <c r="B34" s="225"/>
      <c r="C34" s="225"/>
      <c r="D34" s="225"/>
      <c r="E34" s="225"/>
      <c r="F34" s="225"/>
      <c r="G34" s="225"/>
      <c r="H34" s="225"/>
      <c r="N34" s="5"/>
      <c r="O34" s="7" t="s">
        <v>117</v>
      </c>
      <c r="P34" s="7"/>
    </row>
    <row r="35" spans="1:16" x14ac:dyDescent="0.2">
      <c r="A35" s="226"/>
      <c r="B35" s="226"/>
      <c r="C35" s="226"/>
      <c r="D35" s="226"/>
      <c r="E35" s="226"/>
      <c r="F35" s="226"/>
      <c r="G35" s="226"/>
      <c r="H35" s="226"/>
    </row>
    <row r="36" spans="1:16" ht="28.35" customHeight="1" x14ac:dyDescent="0.2">
      <c r="A36" s="227" t="s">
        <v>118</v>
      </c>
      <c r="B36" s="227"/>
      <c r="C36" s="227"/>
      <c r="D36" s="227"/>
      <c r="E36" s="227"/>
      <c r="F36" s="227"/>
      <c r="G36" s="227"/>
      <c r="H36" s="227"/>
      <c r="N36" s="8"/>
      <c r="O36" s="7" t="s">
        <v>119</v>
      </c>
    </row>
    <row r="37" spans="1:16" ht="33.200000000000003" customHeight="1" x14ac:dyDescent="0.2"/>
    <row r="39" spans="1:16" ht="28.35" customHeight="1" x14ac:dyDescent="0.2">
      <c r="A39" s="228" t="s">
        <v>120</v>
      </c>
      <c r="B39" s="228"/>
      <c r="C39" s="228"/>
      <c r="D39" s="228"/>
      <c r="E39" s="228"/>
      <c r="F39" s="228"/>
      <c r="G39" s="228"/>
      <c r="H39" s="228"/>
      <c r="I39" s="228"/>
      <c r="J39" s="228"/>
      <c r="K39" s="228"/>
      <c r="L39" s="228"/>
      <c r="M39" s="228"/>
      <c r="N39" s="228"/>
      <c r="O39" s="228"/>
    </row>
    <row r="41" spans="1:16" x14ac:dyDescent="0.2">
      <c r="A41" s="1" t="s">
        <v>121</v>
      </c>
    </row>
    <row r="44" spans="1:16" x14ac:dyDescent="0.2">
      <c r="M44" s="11" t="s">
        <v>122</v>
      </c>
      <c r="N44" s="12"/>
      <c r="O44" s="13"/>
    </row>
    <row r="45" spans="1:16" x14ac:dyDescent="0.2">
      <c r="M45" s="14"/>
      <c r="O45" s="15"/>
    </row>
    <row r="46" spans="1:16" x14ac:dyDescent="0.2">
      <c r="D46" s="1" t="s">
        <v>123</v>
      </c>
      <c r="E46" s="5">
        <f>3*1</f>
        <v>3</v>
      </c>
      <c r="G46" s="6">
        <f>2*3</f>
        <v>6</v>
      </c>
      <c r="I46" s="6">
        <f>3*3</f>
        <v>9</v>
      </c>
      <c r="M46" s="16"/>
      <c r="N46" s="7" t="s">
        <v>124</v>
      </c>
      <c r="O46" s="15"/>
      <c r="P46" s="7"/>
    </row>
    <row r="47" spans="1:16" x14ac:dyDescent="0.2">
      <c r="B47" s="4" t="s">
        <v>125</v>
      </c>
      <c r="C47" s="4"/>
      <c r="M47" s="14"/>
      <c r="O47" s="15"/>
    </row>
    <row r="48" spans="1:16" x14ac:dyDescent="0.2">
      <c r="B48" s="4" t="s">
        <v>126</v>
      </c>
      <c r="D48" s="1" t="s">
        <v>127</v>
      </c>
      <c r="E48" s="8">
        <f>2*1</f>
        <v>2</v>
      </c>
      <c r="G48" s="5">
        <f>2*2</f>
        <v>4</v>
      </c>
      <c r="I48" s="6">
        <f>3*2</f>
        <v>6</v>
      </c>
      <c r="M48" s="17"/>
      <c r="N48" s="7" t="s">
        <v>128</v>
      </c>
      <c r="O48" s="15"/>
    </row>
    <row r="49" spans="2:15" x14ac:dyDescent="0.2">
      <c r="B49" s="4" t="s">
        <v>129</v>
      </c>
      <c r="M49" s="14"/>
      <c r="O49" s="15"/>
    </row>
    <row r="50" spans="2:15" x14ac:dyDescent="0.2">
      <c r="B50" s="4"/>
      <c r="D50" s="1" t="s">
        <v>130</v>
      </c>
      <c r="E50" s="8">
        <f>1*1</f>
        <v>1</v>
      </c>
      <c r="G50" s="8">
        <f>2*1</f>
        <v>2</v>
      </c>
      <c r="I50" s="5">
        <f>3*1</f>
        <v>3</v>
      </c>
      <c r="M50" s="18"/>
      <c r="N50" s="19" t="s">
        <v>131</v>
      </c>
      <c r="O50" s="20"/>
    </row>
    <row r="52" spans="2:15" x14ac:dyDescent="0.2">
      <c r="E52" s="1" t="s">
        <v>130</v>
      </c>
      <c r="G52" s="1" t="s">
        <v>127</v>
      </c>
      <c r="I52" s="1" t="s">
        <v>123</v>
      </c>
    </row>
    <row r="54" spans="2:15" x14ac:dyDescent="0.2">
      <c r="E54" s="4" t="s">
        <v>132</v>
      </c>
      <c r="G54" s="4"/>
    </row>
    <row r="55" spans="2:15" x14ac:dyDescent="0.2">
      <c r="E55" s="4"/>
    </row>
    <row r="56" spans="2:15" x14ac:dyDescent="0.2">
      <c r="E56" s="4"/>
    </row>
    <row r="57" spans="2:15" x14ac:dyDescent="0.2">
      <c r="E57" s="4"/>
    </row>
    <row r="58" spans="2:15" x14ac:dyDescent="0.2">
      <c r="E58" s="4"/>
    </row>
  </sheetData>
  <mergeCells count="16">
    <mergeCell ref="A7:F7"/>
    <mergeCell ref="A1:O1"/>
    <mergeCell ref="A3:F3"/>
    <mergeCell ref="A4:F4"/>
    <mergeCell ref="A5:F5"/>
    <mergeCell ref="A6:F6"/>
    <mergeCell ref="A34:H34"/>
    <mergeCell ref="A35:H35"/>
    <mergeCell ref="A36:H36"/>
    <mergeCell ref="A39:O39"/>
    <mergeCell ref="A8:F8"/>
    <mergeCell ref="A10:R10"/>
    <mergeCell ref="A27:R27"/>
    <mergeCell ref="A31:H31"/>
    <mergeCell ref="A32:H32"/>
    <mergeCell ref="A33:H33"/>
  </mergeCells>
  <pageMargins left="0.78749999999999998" right="0.78749999999999998" top="0.36875000000000002" bottom="0.42847222222222198" header="0.51180555555555496" footer="0.51180555555555496"/>
  <pageSetup paperSize="9" orientation="landscape" useFirstPageNumber="1"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9"/>
  <sheetViews>
    <sheetView workbookViewId="0">
      <selection activeCell="J3" sqref="I3:J3"/>
    </sheetView>
  </sheetViews>
  <sheetFormatPr baseColWidth="10" defaultColWidth="11.5703125" defaultRowHeight="15" x14ac:dyDescent="0.25"/>
  <cols>
    <col min="1" max="1" width="28" style="186" customWidth="1"/>
    <col min="2" max="2" width="10.7109375" style="63" customWidth="1"/>
    <col min="3" max="3" width="84.42578125" style="187" customWidth="1"/>
    <col min="4" max="16384" width="11.5703125" style="128"/>
  </cols>
  <sheetData>
    <row r="1" spans="1:3" x14ac:dyDescent="0.25">
      <c r="A1" s="126" t="s">
        <v>1765</v>
      </c>
      <c r="B1" s="190" t="s">
        <v>1764</v>
      </c>
      <c r="C1" s="127" t="s">
        <v>140</v>
      </c>
    </row>
    <row r="2" spans="1:3" x14ac:dyDescent="0.25">
      <c r="A2" s="130"/>
      <c r="B2" s="191"/>
      <c r="C2" s="131"/>
    </row>
    <row r="3" spans="1:3" ht="123.75" x14ac:dyDescent="0.25">
      <c r="A3" s="132" t="s">
        <v>1406</v>
      </c>
      <c r="B3" s="192" t="s">
        <v>1766</v>
      </c>
      <c r="C3" s="133" t="s">
        <v>1407</v>
      </c>
    </row>
    <row r="4" spans="1:3" ht="90" x14ac:dyDescent="0.25">
      <c r="A4" s="132" t="s">
        <v>1410</v>
      </c>
      <c r="B4" s="192" t="s">
        <v>1767</v>
      </c>
      <c r="C4" s="133" t="s">
        <v>1411</v>
      </c>
    </row>
    <row r="5" spans="1:3" ht="33.75" x14ac:dyDescent="0.25">
      <c r="A5" s="132" t="s">
        <v>1418</v>
      </c>
      <c r="B5" s="192" t="s">
        <v>1768</v>
      </c>
      <c r="C5" s="133" t="s">
        <v>1419</v>
      </c>
    </row>
    <row r="6" spans="1:3" ht="25.5" x14ac:dyDescent="0.25">
      <c r="A6" s="132" t="s">
        <v>1423</v>
      </c>
      <c r="B6" s="192" t="s">
        <v>1769</v>
      </c>
      <c r="C6" s="133" t="s">
        <v>1424</v>
      </c>
    </row>
    <row r="7" spans="1:3" ht="33.75" x14ac:dyDescent="0.25">
      <c r="A7" s="132" t="s">
        <v>1427</v>
      </c>
      <c r="B7" s="192" t="s">
        <v>1770</v>
      </c>
      <c r="C7" s="133" t="s">
        <v>1428</v>
      </c>
    </row>
    <row r="8" spans="1:3" ht="76.5" x14ac:dyDescent="0.25">
      <c r="A8" s="132" t="s">
        <v>1414</v>
      </c>
      <c r="B8" s="192" t="s">
        <v>1771</v>
      </c>
      <c r="C8" s="133" t="s">
        <v>1415</v>
      </c>
    </row>
    <row r="9" spans="1:3" x14ac:dyDescent="0.25">
      <c r="A9" s="135"/>
      <c r="B9" s="193"/>
      <c r="C9" s="136"/>
    </row>
    <row r="10" spans="1:3" ht="67.5" x14ac:dyDescent="0.25">
      <c r="A10" s="132" t="s">
        <v>1432</v>
      </c>
      <c r="B10" s="192" t="s">
        <v>1772</v>
      </c>
      <c r="C10" s="133" t="s">
        <v>1661</v>
      </c>
    </row>
    <row r="11" spans="1:3" ht="56.25" x14ac:dyDescent="0.25">
      <c r="A11" s="132" t="s">
        <v>1435</v>
      </c>
      <c r="B11" s="192" t="s">
        <v>1773</v>
      </c>
      <c r="C11" s="133" t="s">
        <v>1436</v>
      </c>
    </row>
    <row r="12" spans="1:3" ht="78.75" x14ac:dyDescent="0.25">
      <c r="A12" s="132" t="s">
        <v>1439</v>
      </c>
      <c r="B12" s="192" t="s">
        <v>1774</v>
      </c>
      <c r="C12" s="133" t="s">
        <v>1440</v>
      </c>
    </row>
    <row r="13" spans="1:3" ht="45" x14ac:dyDescent="0.25">
      <c r="A13" s="132" t="s">
        <v>1442</v>
      </c>
      <c r="B13" s="192" t="s">
        <v>1775</v>
      </c>
      <c r="C13" s="133" t="s">
        <v>1443</v>
      </c>
    </row>
    <row r="14" spans="1:3" x14ac:dyDescent="0.25">
      <c r="A14" s="134"/>
      <c r="B14" s="193"/>
      <c r="C14" s="137"/>
    </row>
    <row r="15" spans="1:3" ht="45" x14ac:dyDescent="0.25">
      <c r="A15" s="132" t="s">
        <v>1393</v>
      </c>
      <c r="B15" s="192" t="s">
        <v>1776</v>
      </c>
      <c r="C15" s="133" t="s">
        <v>1394</v>
      </c>
    </row>
    <row r="16" spans="1:3" ht="25.5" x14ac:dyDescent="0.25">
      <c r="A16" s="132" t="s">
        <v>1397</v>
      </c>
      <c r="B16" s="192" t="s">
        <v>1777</v>
      </c>
      <c r="C16" s="133" t="s">
        <v>1398</v>
      </c>
    </row>
    <row r="17" spans="1:3" ht="38.25" x14ac:dyDescent="0.25">
      <c r="A17" s="132" t="s">
        <v>1401</v>
      </c>
      <c r="B17" s="192" t="s">
        <v>1778</v>
      </c>
      <c r="C17" s="133" t="s">
        <v>1402</v>
      </c>
    </row>
    <row r="18" spans="1:3" ht="67.5" x14ac:dyDescent="0.25">
      <c r="A18" s="132" t="s">
        <v>1390</v>
      </c>
      <c r="B18" s="192" t="s">
        <v>1779</v>
      </c>
      <c r="C18" s="133" t="s">
        <v>1653</v>
      </c>
    </row>
    <row r="19" spans="1:3" x14ac:dyDescent="0.25">
      <c r="A19" s="135"/>
      <c r="B19" s="194"/>
      <c r="C19" s="136"/>
    </row>
    <row r="20" spans="1:3" ht="112.5" x14ac:dyDescent="0.25">
      <c r="A20" s="132" t="s">
        <v>1448</v>
      </c>
      <c r="B20" s="192" t="s">
        <v>1780</v>
      </c>
      <c r="C20" s="133" t="s">
        <v>1449</v>
      </c>
    </row>
    <row r="21" spans="1:3" ht="38.25" x14ac:dyDescent="0.25">
      <c r="A21" s="132" t="s">
        <v>1453</v>
      </c>
      <c r="B21" s="192" t="s">
        <v>1781</v>
      </c>
      <c r="C21" s="133" t="s">
        <v>1454</v>
      </c>
    </row>
    <row r="22" spans="1:3" x14ac:dyDescent="0.25">
      <c r="A22" s="135"/>
      <c r="B22" s="193"/>
      <c r="C22" s="136"/>
    </row>
    <row r="23" spans="1:3" ht="25.5" x14ac:dyDescent="0.25">
      <c r="A23" s="132" t="s">
        <v>1382</v>
      </c>
      <c r="B23" s="192" t="s">
        <v>1782</v>
      </c>
      <c r="C23" s="133" t="s">
        <v>1383</v>
      </c>
    </row>
    <row r="24" spans="1:3" ht="67.5" x14ac:dyDescent="0.25">
      <c r="A24" s="132" t="s">
        <v>1386</v>
      </c>
      <c r="B24" s="192" t="s">
        <v>1783</v>
      </c>
      <c r="C24" s="133" t="s">
        <v>1387</v>
      </c>
    </row>
    <row r="25" spans="1:3" x14ac:dyDescent="0.25">
      <c r="A25" s="134"/>
      <c r="B25" s="193"/>
      <c r="C25" s="137"/>
    </row>
    <row r="26" spans="1:3" x14ac:dyDescent="0.25">
      <c r="A26" s="132" t="s">
        <v>1346</v>
      </c>
      <c r="B26" s="192" t="s">
        <v>1784</v>
      </c>
      <c r="C26" s="133" t="s">
        <v>1347</v>
      </c>
    </row>
    <row r="27" spans="1:3" ht="56.25" x14ac:dyDescent="0.25">
      <c r="A27" s="132" t="s">
        <v>1342</v>
      </c>
      <c r="B27" s="192" t="s">
        <v>1785</v>
      </c>
      <c r="C27" s="133" t="s">
        <v>1343</v>
      </c>
    </row>
    <row r="28" spans="1:3" x14ac:dyDescent="0.25">
      <c r="A28" s="135"/>
      <c r="B28" s="193"/>
      <c r="C28" s="136"/>
    </row>
    <row r="29" spans="1:3" x14ac:dyDescent="0.25">
      <c r="A29" s="132" t="s">
        <v>1355</v>
      </c>
      <c r="B29" s="192" t="s">
        <v>1786</v>
      </c>
      <c r="C29" s="133" t="s">
        <v>1356</v>
      </c>
    </row>
    <row r="30" spans="1:3" x14ac:dyDescent="0.25">
      <c r="A30" s="135"/>
      <c r="B30" s="191"/>
      <c r="C30" s="136"/>
    </row>
    <row r="31" spans="1:3" ht="56.25" x14ac:dyDescent="0.25">
      <c r="A31" s="132" t="s">
        <v>1362</v>
      </c>
      <c r="B31" s="192" t="s">
        <v>1787</v>
      </c>
      <c r="C31" s="133" t="s">
        <v>1363</v>
      </c>
    </row>
    <row r="32" spans="1:3" x14ac:dyDescent="0.25">
      <c r="A32" s="134"/>
      <c r="B32" s="193"/>
      <c r="C32" s="137"/>
    </row>
    <row r="33" spans="1:3" ht="38.25" x14ac:dyDescent="0.25">
      <c r="A33" s="132" t="s">
        <v>1292</v>
      </c>
      <c r="B33" s="192" t="s">
        <v>1788</v>
      </c>
      <c r="C33" s="133" t="s">
        <v>1293</v>
      </c>
    </row>
    <row r="34" spans="1:3" ht="45" x14ac:dyDescent="0.25">
      <c r="A34" s="132" t="s">
        <v>1296</v>
      </c>
      <c r="B34" s="192" t="s">
        <v>1789</v>
      </c>
      <c r="C34" s="133" t="s">
        <v>1297</v>
      </c>
    </row>
    <row r="35" spans="1:3" ht="38.25" x14ac:dyDescent="0.25">
      <c r="A35" s="132" t="s">
        <v>1299</v>
      </c>
      <c r="B35" s="192" t="s">
        <v>1790</v>
      </c>
      <c r="C35" s="133" t="s">
        <v>1300</v>
      </c>
    </row>
    <row r="36" spans="1:3" ht="56.25" x14ac:dyDescent="0.25">
      <c r="A36" s="132" t="s">
        <v>1303</v>
      </c>
      <c r="B36" s="192" t="s">
        <v>1791</v>
      </c>
      <c r="C36" s="133" t="s">
        <v>1304</v>
      </c>
    </row>
    <row r="37" spans="1:3" ht="25.5" x14ac:dyDescent="0.25">
      <c r="A37" s="132" t="s">
        <v>1307</v>
      </c>
      <c r="B37" s="192" t="s">
        <v>1792</v>
      </c>
      <c r="C37" s="133" t="s">
        <v>1308</v>
      </c>
    </row>
    <row r="38" spans="1:3" ht="67.5" x14ac:dyDescent="0.25">
      <c r="A38" s="132" t="s">
        <v>1310</v>
      </c>
      <c r="B38" s="192" t="s">
        <v>1793</v>
      </c>
      <c r="C38" s="133" t="s">
        <v>1311</v>
      </c>
    </row>
    <row r="39" spans="1:3" ht="67.5" x14ac:dyDescent="0.25">
      <c r="A39" s="132" t="s">
        <v>1313</v>
      </c>
      <c r="B39" s="192" t="s">
        <v>1794</v>
      </c>
      <c r="C39" s="133" t="s">
        <v>1314</v>
      </c>
    </row>
    <row r="40" spans="1:3" ht="38.25" x14ac:dyDescent="0.25">
      <c r="A40" s="132" t="s">
        <v>1317</v>
      </c>
      <c r="B40" s="192" t="s">
        <v>1795</v>
      </c>
      <c r="C40" s="133" t="s">
        <v>1318</v>
      </c>
    </row>
    <row r="41" spans="1:3" ht="45" x14ac:dyDescent="0.25">
      <c r="A41" s="132" t="s">
        <v>1321</v>
      </c>
      <c r="B41" s="192" t="s">
        <v>1796</v>
      </c>
      <c r="C41" s="133" t="s">
        <v>1322</v>
      </c>
    </row>
    <row r="42" spans="1:3" ht="33.75" x14ac:dyDescent="0.25">
      <c r="A42" s="132" t="s">
        <v>1325</v>
      </c>
      <c r="B42" s="192" t="s">
        <v>1797</v>
      </c>
      <c r="C42" s="133" t="s">
        <v>1326</v>
      </c>
    </row>
    <row r="43" spans="1:3" x14ac:dyDescent="0.25">
      <c r="A43" s="135"/>
      <c r="B43" s="191"/>
      <c r="C43" s="136"/>
    </row>
    <row r="44" spans="1:3" ht="56.25" x14ac:dyDescent="0.25">
      <c r="A44" s="132" t="s">
        <v>1330</v>
      </c>
      <c r="B44" s="192" t="s">
        <v>1798</v>
      </c>
      <c r="C44" s="133" t="s">
        <v>1331</v>
      </c>
    </row>
    <row r="45" spans="1:3" ht="45" x14ac:dyDescent="0.25">
      <c r="A45" s="132" t="s">
        <v>1334</v>
      </c>
      <c r="B45" s="192" t="s">
        <v>1799</v>
      </c>
      <c r="C45" s="133" t="s">
        <v>1335</v>
      </c>
    </row>
    <row r="46" spans="1:3" ht="25.5" x14ac:dyDescent="0.25">
      <c r="A46" s="132" t="s">
        <v>1338</v>
      </c>
      <c r="B46" s="192" t="s">
        <v>1800</v>
      </c>
      <c r="C46" s="133" t="s">
        <v>1339</v>
      </c>
    </row>
    <row r="47" spans="1:3" x14ac:dyDescent="0.25">
      <c r="A47" s="135"/>
      <c r="B47" s="193"/>
      <c r="C47" s="136"/>
    </row>
    <row r="48" spans="1:3" ht="33.75" x14ac:dyDescent="0.25">
      <c r="A48" s="132" t="s">
        <v>1352</v>
      </c>
      <c r="B48" s="192" t="s">
        <v>1801</v>
      </c>
      <c r="C48" s="133" t="s">
        <v>1353</v>
      </c>
    </row>
    <row r="49" spans="1:3" ht="33.75" x14ac:dyDescent="0.25">
      <c r="A49" s="132" t="s">
        <v>1359</v>
      </c>
      <c r="B49" s="192" t="s">
        <v>1802</v>
      </c>
      <c r="C49" s="133" t="s">
        <v>1360</v>
      </c>
    </row>
    <row r="50" spans="1:3" x14ac:dyDescent="0.25">
      <c r="A50" s="135"/>
      <c r="B50" s="193"/>
      <c r="C50" s="136"/>
    </row>
    <row r="51" spans="1:3" ht="45" x14ac:dyDescent="0.25">
      <c r="A51" s="132" t="s">
        <v>1367</v>
      </c>
      <c r="B51" s="192" t="s">
        <v>1803</v>
      </c>
      <c r="C51" s="133" t="s">
        <v>1368</v>
      </c>
    </row>
    <row r="52" spans="1:3" ht="33.75" x14ac:dyDescent="0.25">
      <c r="A52" s="132" t="s">
        <v>1372</v>
      </c>
      <c r="B52" s="192" t="s">
        <v>1804</v>
      </c>
      <c r="C52" s="133" t="s">
        <v>1373</v>
      </c>
    </row>
    <row r="53" spans="1:3" ht="25.5" x14ac:dyDescent="0.25">
      <c r="A53" s="132" t="s">
        <v>1377</v>
      </c>
      <c r="B53" s="192" t="s">
        <v>1805</v>
      </c>
      <c r="C53" s="133" t="s">
        <v>1378</v>
      </c>
    </row>
    <row r="54" spans="1:3" x14ac:dyDescent="0.25">
      <c r="A54" s="129"/>
      <c r="B54" s="193"/>
      <c r="C54" s="138"/>
    </row>
    <row r="55" spans="1:3" ht="25.5" x14ac:dyDescent="0.25">
      <c r="A55" s="132" t="s">
        <v>1482</v>
      </c>
      <c r="B55" s="192" t="s">
        <v>1806</v>
      </c>
      <c r="C55" s="133" t="s">
        <v>1483</v>
      </c>
    </row>
    <row r="56" spans="1:3" ht="33.75" x14ac:dyDescent="0.25">
      <c r="A56" s="132" t="s">
        <v>1497</v>
      </c>
      <c r="B56" s="192" t="s">
        <v>1807</v>
      </c>
      <c r="C56" s="133" t="s">
        <v>1498</v>
      </c>
    </row>
    <row r="57" spans="1:3" ht="25.5" x14ac:dyDescent="0.25">
      <c r="A57" s="132" t="s">
        <v>1501</v>
      </c>
      <c r="B57" s="192" t="s">
        <v>1808</v>
      </c>
      <c r="C57" s="133" t="s">
        <v>1502</v>
      </c>
    </row>
    <row r="58" spans="1:3" ht="56.25" x14ac:dyDescent="0.25">
      <c r="A58" s="132" t="s">
        <v>1471</v>
      </c>
      <c r="B58" s="192" t="s">
        <v>1809</v>
      </c>
      <c r="C58" s="133" t="s">
        <v>1472</v>
      </c>
    </row>
    <row r="59" spans="1:3" ht="38.25" x14ac:dyDescent="0.25">
      <c r="A59" s="132" t="s">
        <v>1475</v>
      </c>
      <c r="B59" s="192" t="s">
        <v>1810</v>
      </c>
      <c r="C59" s="133" t="s">
        <v>1476</v>
      </c>
    </row>
    <row r="60" spans="1:3" ht="38.25" x14ac:dyDescent="0.25">
      <c r="A60" s="132" t="s">
        <v>1479</v>
      </c>
      <c r="B60" s="192" t="s">
        <v>1811</v>
      </c>
      <c r="C60" s="133" t="s">
        <v>1480</v>
      </c>
    </row>
    <row r="61" spans="1:3" ht="25.5" x14ac:dyDescent="0.25">
      <c r="A61" s="132" t="s">
        <v>1486</v>
      </c>
      <c r="B61" s="192" t="s">
        <v>1812</v>
      </c>
      <c r="C61" s="133" t="s">
        <v>1487</v>
      </c>
    </row>
    <row r="62" spans="1:3" ht="25.5" x14ac:dyDescent="0.25">
      <c r="A62" s="132" t="s">
        <v>1486</v>
      </c>
      <c r="B62" s="192" t="s">
        <v>1813</v>
      </c>
      <c r="C62" s="133" t="s">
        <v>1490</v>
      </c>
    </row>
    <row r="63" spans="1:3" ht="38.25" x14ac:dyDescent="0.25">
      <c r="A63" s="132" t="s">
        <v>1492</v>
      </c>
      <c r="B63" s="192" t="s">
        <v>1814</v>
      </c>
      <c r="C63" s="133" t="s">
        <v>1493</v>
      </c>
    </row>
    <row r="64" spans="1:3" x14ac:dyDescent="0.25">
      <c r="A64" s="135"/>
      <c r="B64" s="193"/>
      <c r="C64" s="136"/>
    </row>
    <row r="65" spans="1:3" ht="38.25" x14ac:dyDescent="0.25">
      <c r="A65" s="132" t="s">
        <v>1513</v>
      </c>
      <c r="B65" s="192" t="s">
        <v>1815</v>
      </c>
      <c r="C65" s="133" t="s">
        <v>1514</v>
      </c>
    </row>
    <row r="66" spans="1:3" ht="67.5" x14ac:dyDescent="0.25">
      <c r="A66" s="132" t="s">
        <v>1517</v>
      </c>
      <c r="B66" s="192" t="s">
        <v>1816</v>
      </c>
      <c r="C66" s="133" t="s">
        <v>1518</v>
      </c>
    </row>
    <row r="67" spans="1:3" ht="33.75" x14ac:dyDescent="0.25">
      <c r="A67" s="132" t="s">
        <v>1521</v>
      </c>
      <c r="B67" s="192" t="s">
        <v>1817</v>
      </c>
      <c r="C67" s="133" t="s">
        <v>1522</v>
      </c>
    </row>
    <row r="68" spans="1:3" ht="38.25" x14ac:dyDescent="0.25">
      <c r="A68" s="132" t="s">
        <v>1505</v>
      </c>
      <c r="B68" s="192" t="s">
        <v>1818</v>
      </c>
      <c r="C68" s="133" t="s">
        <v>1506</v>
      </c>
    </row>
    <row r="69" spans="1:3" ht="25.5" x14ac:dyDescent="0.25">
      <c r="A69" s="132" t="s">
        <v>1509</v>
      </c>
      <c r="B69" s="192" t="s">
        <v>1819</v>
      </c>
      <c r="C69" s="133" t="s">
        <v>1510</v>
      </c>
    </row>
    <row r="70" spans="1:3" ht="38.25" x14ac:dyDescent="0.25">
      <c r="A70" s="132" t="s">
        <v>1525</v>
      </c>
      <c r="B70" s="192" t="s">
        <v>1820</v>
      </c>
      <c r="C70" s="133" t="s">
        <v>1526</v>
      </c>
    </row>
    <row r="71" spans="1:3" x14ac:dyDescent="0.25">
      <c r="A71" s="135"/>
      <c r="B71" s="193"/>
      <c r="C71" s="136"/>
    </row>
    <row r="72" spans="1:3" ht="25.5" x14ac:dyDescent="0.25">
      <c r="A72" s="132" t="s">
        <v>1460</v>
      </c>
      <c r="B72" s="192" t="s">
        <v>1821</v>
      </c>
      <c r="C72" s="133" t="s">
        <v>1461</v>
      </c>
    </row>
    <row r="73" spans="1:3" ht="45" x14ac:dyDescent="0.25">
      <c r="A73" s="132" t="s">
        <v>1463</v>
      </c>
      <c r="B73" s="192" t="s">
        <v>1822</v>
      </c>
      <c r="C73" s="133" t="s">
        <v>1464</v>
      </c>
    </row>
    <row r="74" spans="1:3" ht="38.25" x14ac:dyDescent="0.25">
      <c r="A74" s="132" t="s">
        <v>1467</v>
      </c>
      <c r="B74" s="192" t="s">
        <v>1823</v>
      </c>
      <c r="C74" s="133" t="s">
        <v>1468</v>
      </c>
    </row>
    <row r="75" spans="1:3" x14ac:dyDescent="0.25">
      <c r="A75" s="139"/>
      <c r="B75" s="195"/>
      <c r="C75" s="140"/>
    </row>
    <row r="76" spans="1:3" ht="25.5" x14ac:dyDescent="0.25">
      <c r="A76" s="141" t="s">
        <v>1267</v>
      </c>
      <c r="B76" s="196" t="s">
        <v>1824</v>
      </c>
      <c r="C76" s="142" t="s">
        <v>1268</v>
      </c>
    </row>
    <row r="77" spans="1:3" ht="33.75" x14ac:dyDescent="0.25">
      <c r="A77" s="141" t="s">
        <v>1267</v>
      </c>
      <c r="B77" s="196" t="s">
        <v>1825</v>
      </c>
      <c r="C77" s="142" t="s">
        <v>1709</v>
      </c>
    </row>
    <row r="78" spans="1:3" x14ac:dyDescent="0.25">
      <c r="A78" s="141" t="s">
        <v>798</v>
      </c>
      <c r="B78" s="196" t="s">
        <v>1826</v>
      </c>
      <c r="C78" s="142" t="s">
        <v>1273</v>
      </c>
    </row>
    <row r="79" spans="1:3" ht="38.25" x14ac:dyDescent="0.25">
      <c r="A79" s="141" t="s">
        <v>1275</v>
      </c>
      <c r="B79" s="196" t="s">
        <v>1827</v>
      </c>
      <c r="C79" s="142" t="s">
        <v>1276</v>
      </c>
    </row>
    <row r="80" spans="1:3" ht="25.5" x14ac:dyDescent="0.25">
      <c r="A80" s="141" t="s">
        <v>976</v>
      </c>
      <c r="B80" s="196" t="s">
        <v>1828</v>
      </c>
      <c r="C80" s="142" t="s">
        <v>1284</v>
      </c>
    </row>
    <row r="81" spans="1:3" ht="25.5" x14ac:dyDescent="0.25">
      <c r="A81" s="141" t="s">
        <v>976</v>
      </c>
      <c r="B81" s="196" t="s">
        <v>1829</v>
      </c>
      <c r="C81" s="142" t="s">
        <v>1285</v>
      </c>
    </row>
    <row r="82" spans="1:3" ht="25.5" x14ac:dyDescent="0.25">
      <c r="A82" s="141" t="s">
        <v>444</v>
      </c>
      <c r="B82" s="196" t="s">
        <v>1830</v>
      </c>
      <c r="C82" s="143" t="s">
        <v>181</v>
      </c>
    </row>
    <row r="83" spans="1:3" ht="25.5" x14ac:dyDescent="0.25">
      <c r="A83" s="141" t="s">
        <v>1267</v>
      </c>
      <c r="B83" s="196" t="s">
        <v>1831</v>
      </c>
      <c r="C83" s="142" t="s">
        <v>1269</v>
      </c>
    </row>
    <row r="84" spans="1:3" ht="38.25" x14ac:dyDescent="0.25">
      <c r="A84" s="141" t="s">
        <v>1275</v>
      </c>
      <c r="B84" s="196" t="s">
        <v>1832</v>
      </c>
      <c r="C84" s="142" t="s">
        <v>972</v>
      </c>
    </row>
    <row r="85" spans="1:3" ht="25.5" x14ac:dyDescent="0.25">
      <c r="A85" s="141" t="s">
        <v>1280</v>
      </c>
      <c r="B85" s="196" t="s">
        <v>1833</v>
      </c>
      <c r="C85" s="142" t="s">
        <v>1281</v>
      </c>
    </row>
    <row r="86" spans="1:3" ht="25.5" x14ac:dyDescent="0.25">
      <c r="A86" s="141" t="s">
        <v>1280</v>
      </c>
      <c r="B86" s="196" t="s">
        <v>1834</v>
      </c>
      <c r="C86" s="142" t="s">
        <v>1282</v>
      </c>
    </row>
    <row r="87" spans="1:3" x14ac:dyDescent="0.25">
      <c r="A87" s="139"/>
      <c r="B87" s="195"/>
      <c r="C87" s="140"/>
    </row>
    <row r="88" spans="1:3" ht="25.5" x14ac:dyDescent="0.25">
      <c r="A88" s="141" t="s">
        <v>222</v>
      </c>
      <c r="B88" s="196" t="s">
        <v>1835</v>
      </c>
      <c r="C88" s="142" t="s">
        <v>57</v>
      </c>
    </row>
    <row r="89" spans="1:3" ht="38.25" x14ac:dyDescent="0.25">
      <c r="A89" s="141" t="s">
        <v>225</v>
      </c>
      <c r="B89" s="196" t="s">
        <v>1836</v>
      </c>
      <c r="C89" s="142" t="s">
        <v>226</v>
      </c>
    </row>
    <row r="90" spans="1:3" ht="38.25" x14ac:dyDescent="0.25">
      <c r="A90" s="141" t="s">
        <v>225</v>
      </c>
      <c r="B90" s="196" t="s">
        <v>1837</v>
      </c>
      <c r="C90" s="142" t="s">
        <v>227</v>
      </c>
    </row>
    <row r="91" spans="1:3" ht="38.25" x14ac:dyDescent="0.25">
      <c r="A91" s="141" t="s">
        <v>225</v>
      </c>
      <c r="B91" s="196" t="s">
        <v>1838</v>
      </c>
      <c r="C91" s="142" t="s">
        <v>59</v>
      </c>
    </row>
    <row r="92" spans="1:3" ht="38.25" x14ac:dyDescent="0.25">
      <c r="A92" s="141" t="s">
        <v>225</v>
      </c>
      <c r="B92" s="196" t="s">
        <v>1839</v>
      </c>
      <c r="C92" s="142" t="s">
        <v>228</v>
      </c>
    </row>
    <row r="93" spans="1:3" ht="25.5" x14ac:dyDescent="0.25">
      <c r="A93" s="141" t="s">
        <v>249</v>
      </c>
      <c r="B93" s="196" t="s">
        <v>1840</v>
      </c>
      <c r="C93" s="142" t="s">
        <v>250</v>
      </c>
    </row>
    <row r="94" spans="1:3" ht="25.5" x14ac:dyDescent="0.25">
      <c r="A94" s="141" t="s">
        <v>1729</v>
      </c>
      <c r="B94" s="196" t="s">
        <v>1841</v>
      </c>
      <c r="C94" s="142" t="s">
        <v>1730</v>
      </c>
    </row>
    <row r="95" spans="1:3" ht="25.5" x14ac:dyDescent="0.25">
      <c r="A95" s="141" t="s">
        <v>143</v>
      </c>
      <c r="B95" s="196" t="s">
        <v>1842</v>
      </c>
      <c r="C95" s="142" t="s">
        <v>146</v>
      </c>
    </row>
    <row r="96" spans="1:3" ht="25.5" x14ac:dyDescent="0.25">
      <c r="A96" s="141" t="s">
        <v>143</v>
      </c>
      <c r="B96" s="196" t="s">
        <v>1843</v>
      </c>
      <c r="C96" s="142" t="s">
        <v>14</v>
      </c>
    </row>
    <row r="97" spans="1:3" ht="25.5" x14ac:dyDescent="0.25">
      <c r="A97" s="141" t="s">
        <v>203</v>
      </c>
      <c r="B97" s="196" t="s">
        <v>1844</v>
      </c>
      <c r="C97" s="142" t="s">
        <v>204</v>
      </c>
    </row>
    <row r="98" spans="1:3" ht="90" x14ac:dyDescent="0.25">
      <c r="A98" s="141" t="s">
        <v>208</v>
      </c>
      <c r="B98" s="196" t="s">
        <v>1845</v>
      </c>
      <c r="C98" s="142" t="s">
        <v>209</v>
      </c>
    </row>
    <row r="99" spans="1:3" ht="25.5" x14ac:dyDescent="0.25">
      <c r="A99" s="141" t="s">
        <v>208</v>
      </c>
      <c r="B99" s="196" t="s">
        <v>1846</v>
      </c>
      <c r="C99" s="142" t="s">
        <v>210</v>
      </c>
    </row>
    <row r="100" spans="1:3" ht="38.25" x14ac:dyDescent="0.25">
      <c r="A100" s="141" t="s">
        <v>225</v>
      </c>
      <c r="B100" s="196" t="s">
        <v>1847</v>
      </c>
      <c r="C100" s="142" t="s">
        <v>55</v>
      </c>
    </row>
    <row r="101" spans="1:3" ht="25.5" x14ac:dyDescent="0.25">
      <c r="A101" s="141" t="s">
        <v>232</v>
      </c>
      <c r="B101" s="196" t="s">
        <v>1848</v>
      </c>
      <c r="C101" s="142" t="s">
        <v>233</v>
      </c>
    </row>
    <row r="102" spans="1:3" ht="25.5" x14ac:dyDescent="0.25">
      <c r="A102" s="141" t="s">
        <v>232</v>
      </c>
      <c r="B102" s="196" t="s">
        <v>1849</v>
      </c>
      <c r="C102" s="142" t="s">
        <v>234</v>
      </c>
    </row>
    <row r="103" spans="1:3" ht="25.5" x14ac:dyDescent="0.25">
      <c r="A103" s="141" t="s">
        <v>1025</v>
      </c>
      <c r="B103" s="196" t="s">
        <v>1850</v>
      </c>
      <c r="C103" s="142" t="s">
        <v>1026</v>
      </c>
    </row>
    <row r="104" spans="1:3" ht="25.5" x14ac:dyDescent="0.25">
      <c r="A104" s="141" t="s">
        <v>1729</v>
      </c>
      <c r="B104" s="196" t="s">
        <v>1851</v>
      </c>
      <c r="C104" s="142" t="s">
        <v>144</v>
      </c>
    </row>
    <row r="105" spans="1:3" ht="25.5" x14ac:dyDescent="0.25">
      <c r="A105" s="141" t="s">
        <v>1729</v>
      </c>
      <c r="B105" s="196" t="s">
        <v>1852</v>
      </c>
      <c r="C105" s="142" t="s">
        <v>1760</v>
      </c>
    </row>
    <row r="106" spans="1:3" ht="33.75" x14ac:dyDescent="0.25">
      <c r="A106" s="141" t="s">
        <v>1729</v>
      </c>
      <c r="B106" s="196" t="s">
        <v>1853</v>
      </c>
      <c r="C106" s="142" t="s">
        <v>145</v>
      </c>
    </row>
    <row r="107" spans="1:3" ht="25.5" x14ac:dyDescent="0.25">
      <c r="A107" s="141" t="s">
        <v>1729</v>
      </c>
      <c r="B107" s="196" t="s">
        <v>1854</v>
      </c>
      <c r="C107" s="142" t="s">
        <v>58</v>
      </c>
    </row>
    <row r="108" spans="1:3" ht="56.25" x14ac:dyDescent="0.25">
      <c r="A108" s="141" t="s">
        <v>203</v>
      </c>
      <c r="B108" s="196" t="s">
        <v>1855</v>
      </c>
      <c r="C108" s="142" t="s">
        <v>205</v>
      </c>
    </row>
    <row r="109" spans="1:3" ht="25.5" x14ac:dyDescent="0.25">
      <c r="A109" s="141" t="s">
        <v>217</v>
      </c>
      <c r="B109" s="196" t="s">
        <v>1856</v>
      </c>
      <c r="C109" s="142" t="s">
        <v>218</v>
      </c>
    </row>
    <row r="110" spans="1:3" ht="25.5" x14ac:dyDescent="0.25">
      <c r="A110" s="141" t="s">
        <v>217</v>
      </c>
      <c r="B110" s="196" t="s">
        <v>1857</v>
      </c>
      <c r="C110" s="142" t="s">
        <v>219</v>
      </c>
    </row>
    <row r="111" spans="1:3" ht="25.5" x14ac:dyDescent="0.25">
      <c r="A111" s="141" t="s">
        <v>217</v>
      </c>
      <c r="B111" s="196" t="s">
        <v>1858</v>
      </c>
      <c r="C111" s="142" t="s">
        <v>220</v>
      </c>
    </row>
    <row r="112" spans="1:3" ht="38.25" x14ac:dyDescent="0.25">
      <c r="A112" s="141" t="s">
        <v>225</v>
      </c>
      <c r="B112" s="196" t="s">
        <v>1859</v>
      </c>
      <c r="C112" s="142" t="s">
        <v>229</v>
      </c>
    </row>
    <row r="113" spans="1:3" x14ac:dyDescent="0.25">
      <c r="A113" s="139"/>
      <c r="B113" s="197"/>
      <c r="C113" s="140"/>
    </row>
    <row r="114" spans="1:3" ht="25.5" x14ac:dyDescent="0.25">
      <c r="A114" s="141" t="s">
        <v>260</v>
      </c>
      <c r="B114" s="196" t="s">
        <v>1860</v>
      </c>
      <c r="C114" s="142" t="s">
        <v>62</v>
      </c>
    </row>
    <row r="115" spans="1:3" ht="25.5" x14ac:dyDescent="0.25">
      <c r="A115" s="141" t="s">
        <v>260</v>
      </c>
      <c r="B115" s="196" t="s">
        <v>1861</v>
      </c>
      <c r="C115" s="142" t="s">
        <v>63</v>
      </c>
    </row>
    <row r="116" spans="1:3" ht="25.5" x14ac:dyDescent="0.25">
      <c r="A116" s="141" t="s">
        <v>260</v>
      </c>
      <c r="B116" s="196" t="s">
        <v>1862</v>
      </c>
      <c r="C116" s="142" t="s">
        <v>64</v>
      </c>
    </row>
    <row r="117" spans="1:3" x14ac:dyDescent="0.25">
      <c r="A117" s="139"/>
      <c r="B117" s="198"/>
      <c r="C117" s="140"/>
    </row>
    <row r="118" spans="1:3" ht="25.5" x14ac:dyDescent="0.25">
      <c r="A118" s="141" t="s">
        <v>264</v>
      </c>
      <c r="B118" s="196" t="s">
        <v>1863</v>
      </c>
      <c r="C118" s="142" t="s">
        <v>65</v>
      </c>
    </row>
    <row r="119" spans="1:3" ht="25.5" x14ac:dyDescent="0.25">
      <c r="A119" s="141" t="s">
        <v>264</v>
      </c>
      <c r="B119" s="196" t="s">
        <v>1864</v>
      </c>
      <c r="C119" s="142" t="s">
        <v>66</v>
      </c>
    </row>
    <row r="120" spans="1:3" ht="25.5" x14ac:dyDescent="0.25">
      <c r="A120" s="141" t="s">
        <v>264</v>
      </c>
      <c r="B120" s="196" t="s">
        <v>1865</v>
      </c>
      <c r="C120" s="142" t="s">
        <v>67</v>
      </c>
    </row>
    <row r="121" spans="1:3" ht="25.5" x14ac:dyDescent="0.25">
      <c r="A121" s="141" t="s">
        <v>265</v>
      </c>
      <c r="B121" s="196" t="s">
        <v>1866</v>
      </c>
      <c r="C121" s="142" t="s">
        <v>266</v>
      </c>
    </row>
    <row r="122" spans="1:3" ht="38.25" x14ac:dyDescent="0.25">
      <c r="A122" s="141" t="s">
        <v>268</v>
      </c>
      <c r="B122" s="196" t="s">
        <v>1867</v>
      </c>
      <c r="C122" s="143" t="s">
        <v>181</v>
      </c>
    </row>
    <row r="123" spans="1:3" x14ac:dyDescent="0.25">
      <c r="A123" s="139"/>
      <c r="B123" s="198"/>
      <c r="C123" s="140"/>
    </row>
    <row r="124" spans="1:3" ht="25.5" x14ac:dyDescent="0.25">
      <c r="A124" s="141" t="s">
        <v>214</v>
      </c>
      <c r="B124" s="196" t="s">
        <v>1868</v>
      </c>
      <c r="C124" s="142" t="s">
        <v>215</v>
      </c>
    </row>
    <row r="125" spans="1:3" ht="25.5" x14ac:dyDescent="0.25">
      <c r="A125" s="141" t="s">
        <v>214</v>
      </c>
      <c r="B125" s="196" t="s">
        <v>1869</v>
      </c>
      <c r="C125" s="142" t="s">
        <v>216</v>
      </c>
    </row>
    <row r="126" spans="1:3" ht="25.5" x14ac:dyDescent="0.25">
      <c r="A126" s="141" t="s">
        <v>254</v>
      </c>
      <c r="B126" s="196" t="s">
        <v>1870</v>
      </c>
      <c r="C126" s="142" t="s">
        <v>255</v>
      </c>
    </row>
    <row r="127" spans="1:3" ht="25.5" x14ac:dyDescent="0.25">
      <c r="A127" s="141" t="s">
        <v>254</v>
      </c>
      <c r="B127" s="196" t="s">
        <v>1871</v>
      </c>
      <c r="C127" s="142" t="s">
        <v>256</v>
      </c>
    </row>
    <row r="128" spans="1:3" ht="25.5" x14ac:dyDescent="0.25">
      <c r="A128" s="141" t="s">
        <v>249</v>
      </c>
      <c r="B128" s="196" t="s">
        <v>1872</v>
      </c>
      <c r="C128" s="142" t="s">
        <v>251</v>
      </c>
    </row>
    <row r="129" spans="1:3" x14ac:dyDescent="0.25">
      <c r="A129" s="144"/>
      <c r="B129" s="198"/>
      <c r="C129" s="145"/>
    </row>
    <row r="130" spans="1:3" x14ac:dyDescent="0.25">
      <c r="A130" s="141" t="s">
        <v>287</v>
      </c>
      <c r="B130" s="196" t="s">
        <v>1873</v>
      </c>
      <c r="C130" s="142" t="s">
        <v>71</v>
      </c>
    </row>
    <row r="131" spans="1:3" x14ac:dyDescent="0.25">
      <c r="A131" s="141" t="s">
        <v>287</v>
      </c>
      <c r="B131" s="196" t="s">
        <v>1874</v>
      </c>
      <c r="C131" s="142" t="s">
        <v>1009</v>
      </c>
    </row>
    <row r="132" spans="1:3" ht="25.5" x14ac:dyDescent="0.25">
      <c r="A132" s="141" t="s">
        <v>143</v>
      </c>
      <c r="B132" s="196" t="s">
        <v>1875</v>
      </c>
      <c r="C132" s="142" t="s">
        <v>73</v>
      </c>
    </row>
    <row r="133" spans="1:3" ht="25.5" x14ac:dyDescent="0.25">
      <c r="A133" s="141" t="s">
        <v>143</v>
      </c>
      <c r="B133" s="196" t="s">
        <v>1876</v>
      </c>
      <c r="C133" s="142" t="s">
        <v>1015</v>
      </c>
    </row>
    <row r="134" spans="1:3" ht="33.75" x14ac:dyDescent="0.25">
      <c r="A134" s="141" t="s">
        <v>143</v>
      </c>
      <c r="B134" s="196" t="s">
        <v>1877</v>
      </c>
      <c r="C134" s="142" t="s">
        <v>1016</v>
      </c>
    </row>
    <row r="135" spans="1:3" ht="25.5" x14ac:dyDescent="0.25">
      <c r="A135" s="141" t="s">
        <v>143</v>
      </c>
      <c r="B135" s="196" t="s">
        <v>1878</v>
      </c>
      <c r="C135" s="142" t="s">
        <v>1017</v>
      </c>
    </row>
    <row r="136" spans="1:3" x14ac:dyDescent="0.25">
      <c r="A136" s="141" t="s">
        <v>1019</v>
      </c>
      <c r="B136" s="196" t="s">
        <v>1879</v>
      </c>
      <c r="C136" s="142" t="s">
        <v>74</v>
      </c>
    </row>
    <row r="137" spans="1:3" x14ac:dyDescent="0.25">
      <c r="A137" s="141" t="s">
        <v>1019</v>
      </c>
      <c r="B137" s="196" t="s">
        <v>1880</v>
      </c>
      <c r="C137" s="142" t="s">
        <v>1020</v>
      </c>
    </row>
    <row r="138" spans="1:3" ht="33.75" x14ac:dyDescent="0.25">
      <c r="A138" s="141" t="s">
        <v>1019</v>
      </c>
      <c r="B138" s="196" t="s">
        <v>1881</v>
      </c>
      <c r="C138" s="142" t="s">
        <v>1021</v>
      </c>
    </row>
    <row r="139" spans="1:3" x14ac:dyDescent="0.25">
      <c r="A139" s="141" t="s">
        <v>287</v>
      </c>
      <c r="B139" s="196" t="s">
        <v>1882</v>
      </c>
      <c r="C139" s="142" t="s">
        <v>72</v>
      </c>
    </row>
    <row r="140" spans="1:3" x14ac:dyDescent="0.25">
      <c r="A140" s="139"/>
      <c r="B140" s="198"/>
      <c r="C140" s="140"/>
    </row>
    <row r="141" spans="1:3" ht="25.5" x14ac:dyDescent="0.25">
      <c r="A141" s="141" t="s">
        <v>1029</v>
      </c>
      <c r="B141" s="196" t="s">
        <v>1883</v>
      </c>
      <c r="C141" s="142" t="s">
        <v>1030</v>
      </c>
    </row>
    <row r="142" spans="1:3" ht="25.5" x14ac:dyDescent="0.25">
      <c r="A142" s="141" t="s">
        <v>1029</v>
      </c>
      <c r="B142" s="196" t="s">
        <v>1884</v>
      </c>
      <c r="C142" s="142" t="s">
        <v>77</v>
      </c>
    </row>
    <row r="143" spans="1:3" ht="25.5" x14ac:dyDescent="0.25">
      <c r="A143" s="141" t="s">
        <v>1029</v>
      </c>
      <c r="B143" s="196" t="s">
        <v>1885</v>
      </c>
      <c r="C143" s="142" t="s">
        <v>1031</v>
      </c>
    </row>
    <row r="144" spans="1:3" x14ac:dyDescent="0.25">
      <c r="A144" s="141" t="s">
        <v>1033</v>
      </c>
      <c r="B144" s="196" t="s">
        <v>1886</v>
      </c>
      <c r="C144" s="142" t="s">
        <v>78</v>
      </c>
    </row>
    <row r="145" spans="1:3" ht="25.5" x14ac:dyDescent="0.25">
      <c r="A145" s="141" t="s">
        <v>143</v>
      </c>
      <c r="B145" s="196" t="s">
        <v>1887</v>
      </c>
      <c r="C145" s="142" t="s">
        <v>1036</v>
      </c>
    </row>
    <row r="146" spans="1:3" ht="25.5" x14ac:dyDescent="0.25">
      <c r="A146" s="141" t="s">
        <v>285</v>
      </c>
      <c r="B146" s="196" t="s">
        <v>1888</v>
      </c>
      <c r="C146" s="142" t="s">
        <v>79</v>
      </c>
    </row>
    <row r="147" spans="1:3" x14ac:dyDescent="0.25">
      <c r="A147" s="139"/>
      <c r="B147" s="198"/>
      <c r="C147" s="140"/>
    </row>
    <row r="148" spans="1:3" ht="25.5" x14ac:dyDescent="0.25">
      <c r="A148" s="141" t="s">
        <v>444</v>
      </c>
      <c r="B148" s="196" t="s">
        <v>1889</v>
      </c>
      <c r="C148" s="142" t="s">
        <v>80</v>
      </c>
    </row>
    <row r="149" spans="1:3" x14ac:dyDescent="0.25">
      <c r="A149" s="146"/>
      <c r="B149" s="199"/>
      <c r="C149" s="147"/>
    </row>
    <row r="150" spans="1:3" ht="22.5" x14ac:dyDescent="0.25">
      <c r="A150" s="148" t="s">
        <v>543</v>
      </c>
      <c r="B150" s="200" t="s">
        <v>1890</v>
      </c>
      <c r="C150" s="149" t="s">
        <v>544</v>
      </c>
    </row>
    <row r="151" spans="1:3" ht="25.5" x14ac:dyDescent="0.25">
      <c r="A151" s="148" t="s">
        <v>444</v>
      </c>
      <c r="B151" s="200" t="s">
        <v>1891</v>
      </c>
      <c r="C151" s="149" t="s">
        <v>547</v>
      </c>
    </row>
    <row r="152" spans="1:3" ht="33.75" x14ac:dyDescent="0.25">
      <c r="A152" s="148" t="s">
        <v>549</v>
      </c>
      <c r="B152" s="200" t="s">
        <v>1892</v>
      </c>
      <c r="C152" s="149" t="s">
        <v>1535</v>
      </c>
    </row>
    <row r="153" spans="1:3" ht="38.25" x14ac:dyDescent="0.25">
      <c r="A153" s="148" t="s">
        <v>550</v>
      </c>
      <c r="B153" s="200" t="s">
        <v>1893</v>
      </c>
      <c r="C153" s="149" t="s">
        <v>551</v>
      </c>
    </row>
    <row r="154" spans="1:3" x14ac:dyDescent="0.25">
      <c r="A154" s="150"/>
      <c r="B154" s="199"/>
      <c r="C154" s="151"/>
    </row>
    <row r="155" spans="1:3" ht="25.5" x14ac:dyDescent="0.25">
      <c r="A155" s="148" t="s">
        <v>554</v>
      </c>
      <c r="B155" s="200" t="s">
        <v>1894</v>
      </c>
      <c r="C155" s="149" t="s">
        <v>555</v>
      </c>
    </row>
    <row r="156" spans="1:3" ht="38.25" x14ac:dyDescent="0.25">
      <c r="A156" s="148" t="s">
        <v>556</v>
      </c>
      <c r="B156" s="200" t="s">
        <v>1895</v>
      </c>
      <c r="C156" s="149" t="s">
        <v>557</v>
      </c>
    </row>
    <row r="157" spans="1:3" ht="38.25" x14ac:dyDescent="0.25">
      <c r="A157" s="148" t="s">
        <v>560</v>
      </c>
      <c r="B157" s="200" t="s">
        <v>1896</v>
      </c>
      <c r="C157" s="149" t="s">
        <v>561</v>
      </c>
    </row>
    <row r="158" spans="1:3" x14ac:dyDescent="0.25">
      <c r="A158" s="150"/>
      <c r="B158" s="199"/>
      <c r="C158" s="151"/>
    </row>
    <row r="159" spans="1:3" ht="25.5" x14ac:dyDescent="0.25">
      <c r="A159" s="148" t="s">
        <v>564</v>
      </c>
      <c r="B159" s="200" t="s">
        <v>1897</v>
      </c>
      <c r="C159" s="149" t="s">
        <v>565</v>
      </c>
    </row>
    <row r="160" spans="1:3" ht="25.5" x14ac:dyDescent="0.25">
      <c r="A160" s="148" t="s">
        <v>564</v>
      </c>
      <c r="B160" s="200" t="s">
        <v>1898</v>
      </c>
      <c r="C160" s="149" t="s">
        <v>565</v>
      </c>
    </row>
    <row r="161" spans="1:3" x14ac:dyDescent="0.25">
      <c r="A161" s="150"/>
      <c r="B161" s="199"/>
      <c r="C161" s="151"/>
    </row>
    <row r="162" spans="1:3" ht="38.25" x14ac:dyDescent="0.25">
      <c r="A162" s="148" t="s">
        <v>570</v>
      </c>
      <c r="B162" s="200" t="s">
        <v>1899</v>
      </c>
      <c r="C162" s="149" t="s">
        <v>571</v>
      </c>
    </row>
    <row r="163" spans="1:3" ht="45" x14ac:dyDescent="0.25">
      <c r="A163" s="148" t="s">
        <v>574</v>
      </c>
      <c r="B163" s="200" t="s">
        <v>1900</v>
      </c>
      <c r="C163" s="149" t="s">
        <v>575</v>
      </c>
    </row>
    <row r="164" spans="1:3" ht="38.25" x14ac:dyDescent="0.25">
      <c r="A164" s="148" t="s">
        <v>578</v>
      </c>
      <c r="B164" s="200" t="s">
        <v>1901</v>
      </c>
      <c r="C164" s="149" t="s">
        <v>579</v>
      </c>
    </row>
    <row r="165" spans="1:3" ht="25.5" x14ac:dyDescent="0.25">
      <c r="A165" s="148" t="s">
        <v>564</v>
      </c>
      <c r="B165" s="200" t="s">
        <v>1902</v>
      </c>
      <c r="C165" s="149" t="s">
        <v>565</v>
      </c>
    </row>
    <row r="166" spans="1:3" ht="38.25" x14ac:dyDescent="0.25">
      <c r="A166" s="148" t="s">
        <v>581</v>
      </c>
      <c r="B166" s="200" t="s">
        <v>1903</v>
      </c>
      <c r="C166" s="149" t="s">
        <v>582</v>
      </c>
    </row>
    <row r="167" spans="1:3" x14ac:dyDescent="0.25">
      <c r="A167" s="148" t="s">
        <v>584</v>
      </c>
      <c r="B167" s="200" t="s">
        <v>1904</v>
      </c>
      <c r="C167" s="149" t="s">
        <v>585</v>
      </c>
    </row>
    <row r="168" spans="1:3" ht="25.5" x14ac:dyDescent="0.25">
      <c r="A168" s="148" t="s">
        <v>588</v>
      </c>
      <c r="B168" s="200" t="s">
        <v>1905</v>
      </c>
      <c r="C168" s="149" t="s">
        <v>589</v>
      </c>
    </row>
    <row r="169" spans="1:3" x14ac:dyDescent="0.25">
      <c r="A169" s="150"/>
      <c r="B169" s="199"/>
      <c r="C169" s="151"/>
    </row>
    <row r="170" spans="1:3" ht="25.5" x14ac:dyDescent="0.25">
      <c r="A170" s="148" t="s">
        <v>592</v>
      </c>
      <c r="B170" s="200" t="s">
        <v>1906</v>
      </c>
      <c r="C170" s="149" t="s">
        <v>593</v>
      </c>
    </row>
    <row r="171" spans="1:3" ht="45" x14ac:dyDescent="0.25">
      <c r="A171" s="148" t="s">
        <v>596</v>
      </c>
      <c r="B171" s="200" t="s">
        <v>1907</v>
      </c>
      <c r="C171" s="149" t="s">
        <v>597</v>
      </c>
    </row>
    <row r="172" spans="1:3" ht="38.25" x14ac:dyDescent="0.25">
      <c r="A172" s="148" t="s">
        <v>600</v>
      </c>
      <c r="B172" s="200" t="s">
        <v>1908</v>
      </c>
      <c r="C172" s="149" t="s">
        <v>601</v>
      </c>
    </row>
    <row r="173" spans="1:3" ht="25.5" x14ac:dyDescent="0.25">
      <c r="A173" s="148" t="s">
        <v>603</v>
      </c>
      <c r="B173" s="200" t="s">
        <v>1909</v>
      </c>
      <c r="C173" s="149" t="s">
        <v>604</v>
      </c>
    </row>
    <row r="174" spans="1:3" ht="38.25" x14ac:dyDescent="0.25">
      <c r="A174" s="148" t="s">
        <v>607</v>
      </c>
      <c r="B174" s="200" t="s">
        <v>1910</v>
      </c>
      <c r="C174" s="149" t="s">
        <v>608</v>
      </c>
    </row>
    <row r="175" spans="1:3" ht="38.25" x14ac:dyDescent="0.25">
      <c r="A175" s="148" t="s">
        <v>600</v>
      </c>
      <c r="B175" s="200" t="s">
        <v>1911</v>
      </c>
      <c r="C175" s="149" t="s">
        <v>601</v>
      </c>
    </row>
    <row r="176" spans="1:3" ht="38.25" x14ac:dyDescent="0.25">
      <c r="A176" s="148" t="s">
        <v>613</v>
      </c>
      <c r="B176" s="200" t="s">
        <v>1912</v>
      </c>
      <c r="C176" s="149" t="s">
        <v>614</v>
      </c>
    </row>
    <row r="177" spans="1:3" x14ac:dyDescent="0.25">
      <c r="A177" s="150"/>
      <c r="B177" s="201"/>
      <c r="C177" s="151"/>
    </row>
    <row r="178" spans="1:3" ht="22.5" x14ac:dyDescent="0.25">
      <c r="A178" s="148" t="s">
        <v>619</v>
      </c>
      <c r="B178" s="200" t="s">
        <v>1913</v>
      </c>
      <c r="C178" s="149" t="s">
        <v>544</v>
      </c>
    </row>
    <row r="179" spans="1:3" ht="22.5" x14ac:dyDescent="0.25">
      <c r="A179" s="148" t="s">
        <v>622</v>
      </c>
      <c r="B179" s="200" t="s">
        <v>1914</v>
      </c>
      <c r="C179" s="149" t="s">
        <v>623</v>
      </c>
    </row>
    <row r="180" spans="1:3" ht="38.25" x14ac:dyDescent="0.25">
      <c r="A180" s="148" t="s">
        <v>626</v>
      </c>
      <c r="B180" s="200" t="s">
        <v>1915</v>
      </c>
      <c r="C180" s="149" t="s">
        <v>627</v>
      </c>
    </row>
    <row r="181" spans="1:3" ht="25.5" x14ac:dyDescent="0.25">
      <c r="A181" s="148" t="s">
        <v>629</v>
      </c>
      <c r="B181" s="200" t="s">
        <v>1916</v>
      </c>
      <c r="C181" s="149" t="s">
        <v>630</v>
      </c>
    </row>
    <row r="182" spans="1:3" x14ac:dyDescent="0.25">
      <c r="A182" s="150"/>
      <c r="B182" s="199"/>
      <c r="C182" s="151"/>
    </row>
    <row r="183" spans="1:3" ht="22.5" x14ac:dyDescent="0.25">
      <c r="A183" s="148" t="s">
        <v>622</v>
      </c>
      <c r="B183" s="200" t="s">
        <v>1917</v>
      </c>
      <c r="C183" s="149" t="s">
        <v>635</v>
      </c>
    </row>
    <row r="184" spans="1:3" ht="45" x14ac:dyDescent="0.25">
      <c r="A184" s="148" t="s">
        <v>639</v>
      </c>
      <c r="B184" s="200" t="s">
        <v>1918</v>
      </c>
      <c r="C184" s="149" t="s">
        <v>640</v>
      </c>
    </row>
    <row r="185" spans="1:3" ht="25.5" x14ac:dyDescent="0.25">
      <c r="A185" s="148" t="s">
        <v>641</v>
      </c>
      <c r="B185" s="200" t="s">
        <v>1919</v>
      </c>
      <c r="C185" s="149" t="s">
        <v>642</v>
      </c>
    </row>
    <row r="186" spans="1:3" ht="25.5" x14ac:dyDescent="0.25">
      <c r="A186" s="148" t="s">
        <v>644</v>
      </c>
      <c r="B186" s="200" t="s">
        <v>1920</v>
      </c>
      <c r="C186" s="149" t="s">
        <v>645</v>
      </c>
    </row>
    <row r="187" spans="1:3" ht="38.25" x14ac:dyDescent="0.25">
      <c r="A187" s="148" t="s">
        <v>639</v>
      </c>
      <c r="B187" s="200" t="s">
        <v>1921</v>
      </c>
      <c r="C187" s="149" t="s">
        <v>646</v>
      </c>
    </row>
    <row r="188" spans="1:3" ht="45" x14ac:dyDescent="0.25">
      <c r="A188" s="148" t="s">
        <v>626</v>
      </c>
      <c r="B188" s="200" t="s">
        <v>1922</v>
      </c>
      <c r="C188" s="149" t="s">
        <v>1563</v>
      </c>
    </row>
    <row r="189" spans="1:3" ht="38.25" x14ac:dyDescent="0.25">
      <c r="A189" s="148" t="s">
        <v>648</v>
      </c>
      <c r="B189" s="200" t="s">
        <v>1923</v>
      </c>
      <c r="C189" s="149" t="s">
        <v>1565</v>
      </c>
    </row>
    <row r="190" spans="1:3" x14ac:dyDescent="0.25">
      <c r="A190" s="150"/>
      <c r="B190" s="199"/>
      <c r="C190" s="151"/>
    </row>
    <row r="191" spans="1:3" ht="33.75" x14ac:dyDescent="0.25">
      <c r="A191" s="148" t="s">
        <v>652</v>
      </c>
      <c r="B191" s="200" t="s">
        <v>1924</v>
      </c>
      <c r="C191" s="149" t="s">
        <v>653</v>
      </c>
    </row>
    <row r="192" spans="1:3" ht="25.5" x14ac:dyDescent="0.25">
      <c r="A192" s="148" t="s">
        <v>655</v>
      </c>
      <c r="B192" s="200" t="s">
        <v>1925</v>
      </c>
      <c r="C192" s="149" t="s">
        <v>656</v>
      </c>
    </row>
    <row r="193" spans="1:3" ht="38.25" x14ac:dyDescent="0.25">
      <c r="A193" s="148" t="s">
        <v>626</v>
      </c>
      <c r="B193" s="200" t="s">
        <v>1926</v>
      </c>
      <c r="C193" s="149" t="s">
        <v>1569</v>
      </c>
    </row>
    <row r="194" spans="1:3" ht="33.75" x14ac:dyDescent="0.25">
      <c r="A194" s="148" t="s">
        <v>629</v>
      </c>
      <c r="B194" s="200" t="s">
        <v>1927</v>
      </c>
      <c r="C194" s="149" t="s">
        <v>660</v>
      </c>
    </row>
    <row r="195" spans="1:3" x14ac:dyDescent="0.25">
      <c r="A195" s="150"/>
      <c r="B195" s="199"/>
      <c r="C195" s="151"/>
    </row>
    <row r="196" spans="1:3" ht="38.25" x14ac:dyDescent="0.25">
      <c r="A196" s="148" t="s">
        <v>663</v>
      </c>
      <c r="B196" s="200" t="s">
        <v>1928</v>
      </c>
      <c r="C196" s="149" t="s">
        <v>664</v>
      </c>
    </row>
    <row r="197" spans="1:3" ht="38.25" x14ac:dyDescent="0.25">
      <c r="A197" s="148" t="s">
        <v>667</v>
      </c>
      <c r="B197" s="200" t="s">
        <v>1929</v>
      </c>
      <c r="C197" s="149" t="s">
        <v>668</v>
      </c>
    </row>
    <row r="198" spans="1:3" x14ac:dyDescent="0.25">
      <c r="A198" s="148" t="s">
        <v>22</v>
      </c>
      <c r="B198" s="200" t="s">
        <v>1930</v>
      </c>
      <c r="C198" s="149" t="s">
        <v>1571</v>
      </c>
    </row>
    <row r="199" spans="1:3" ht="56.25" x14ac:dyDescent="0.25">
      <c r="A199" s="148" t="s">
        <v>673</v>
      </c>
      <c r="B199" s="200" t="s">
        <v>1931</v>
      </c>
      <c r="C199" s="149" t="s">
        <v>674</v>
      </c>
    </row>
    <row r="200" spans="1:3" x14ac:dyDescent="0.25">
      <c r="A200" s="150"/>
      <c r="B200" s="201"/>
      <c r="C200" s="151"/>
    </row>
    <row r="201" spans="1:3" ht="45" x14ac:dyDescent="0.25">
      <c r="A201" s="148" t="s">
        <v>527</v>
      </c>
      <c r="B201" s="200" t="s">
        <v>1932</v>
      </c>
      <c r="C201" s="149" t="s">
        <v>528</v>
      </c>
    </row>
    <row r="202" spans="1:3" ht="38.25" x14ac:dyDescent="0.25">
      <c r="A202" s="148" t="s">
        <v>531</v>
      </c>
      <c r="B202" s="200" t="s">
        <v>1933</v>
      </c>
      <c r="C202" s="149" t="s">
        <v>532</v>
      </c>
    </row>
    <row r="203" spans="1:3" ht="56.25" x14ac:dyDescent="0.25">
      <c r="A203" s="148" t="s">
        <v>534</v>
      </c>
      <c r="B203" s="200" t="s">
        <v>1934</v>
      </c>
      <c r="C203" s="149" t="s">
        <v>535</v>
      </c>
    </row>
    <row r="204" spans="1:3" ht="25.5" x14ac:dyDescent="0.25">
      <c r="A204" s="148" t="s">
        <v>537</v>
      </c>
      <c r="B204" s="200" t="s">
        <v>1935</v>
      </c>
      <c r="C204" s="149" t="s">
        <v>538</v>
      </c>
    </row>
    <row r="205" spans="1:3" x14ac:dyDescent="0.25">
      <c r="A205" s="152"/>
      <c r="B205" s="202"/>
      <c r="C205" s="153"/>
    </row>
    <row r="206" spans="1:3" ht="25.5" x14ac:dyDescent="0.25">
      <c r="A206" s="154" t="s">
        <v>143</v>
      </c>
      <c r="B206" s="203" t="s">
        <v>1936</v>
      </c>
      <c r="C206" s="155" t="s">
        <v>395</v>
      </c>
    </row>
    <row r="207" spans="1:3" ht="25.5" x14ac:dyDescent="0.25">
      <c r="A207" s="154" t="s">
        <v>143</v>
      </c>
      <c r="B207" s="203" t="s">
        <v>1937</v>
      </c>
      <c r="C207" s="155" t="s">
        <v>399</v>
      </c>
    </row>
    <row r="208" spans="1:3" ht="25.5" x14ac:dyDescent="0.25">
      <c r="A208" s="154" t="s">
        <v>143</v>
      </c>
      <c r="B208" s="203" t="s">
        <v>1938</v>
      </c>
      <c r="C208" s="155" t="s">
        <v>14</v>
      </c>
    </row>
    <row r="209" spans="1:3" ht="25.5" x14ac:dyDescent="0.25">
      <c r="A209" s="154" t="s">
        <v>285</v>
      </c>
      <c r="B209" s="203" t="s">
        <v>1939</v>
      </c>
      <c r="C209" s="155" t="s">
        <v>400</v>
      </c>
    </row>
    <row r="210" spans="1:3" ht="25.5" x14ac:dyDescent="0.25">
      <c r="A210" s="154" t="s">
        <v>285</v>
      </c>
      <c r="B210" s="203" t="s">
        <v>1940</v>
      </c>
      <c r="C210" s="155" t="s">
        <v>403</v>
      </c>
    </row>
    <row r="211" spans="1:3" ht="25.5" x14ac:dyDescent="0.25">
      <c r="A211" s="154" t="s">
        <v>214</v>
      </c>
      <c r="B211" s="203" t="s">
        <v>1941</v>
      </c>
      <c r="C211" s="155" t="s">
        <v>404</v>
      </c>
    </row>
    <row r="212" spans="1:3" ht="25.5" x14ac:dyDescent="0.25">
      <c r="A212" s="154" t="s">
        <v>214</v>
      </c>
      <c r="B212" s="203" t="s">
        <v>1942</v>
      </c>
      <c r="C212" s="155" t="s">
        <v>406</v>
      </c>
    </row>
    <row r="213" spans="1:3" ht="25.5" x14ac:dyDescent="0.25">
      <c r="A213" s="154" t="s">
        <v>407</v>
      </c>
      <c r="B213" s="203" t="s">
        <v>1943</v>
      </c>
      <c r="C213" s="155" t="s">
        <v>408</v>
      </c>
    </row>
    <row r="214" spans="1:3" ht="25.5" x14ac:dyDescent="0.25">
      <c r="A214" s="154" t="s">
        <v>222</v>
      </c>
      <c r="B214" s="203" t="s">
        <v>1944</v>
      </c>
      <c r="C214" s="155" t="s">
        <v>57</v>
      </c>
    </row>
    <row r="215" spans="1:3" ht="38.25" x14ac:dyDescent="0.25">
      <c r="A215" s="154" t="s">
        <v>225</v>
      </c>
      <c r="B215" s="203" t="s">
        <v>1945</v>
      </c>
      <c r="C215" s="155" t="s">
        <v>412</v>
      </c>
    </row>
    <row r="216" spans="1:3" ht="38.25" x14ac:dyDescent="0.25">
      <c r="A216" s="154" t="s">
        <v>225</v>
      </c>
      <c r="B216" s="203" t="s">
        <v>1946</v>
      </c>
      <c r="C216" s="155" t="s">
        <v>416</v>
      </c>
    </row>
    <row r="217" spans="1:3" ht="38.25" x14ac:dyDescent="0.25">
      <c r="A217" s="154" t="s">
        <v>225</v>
      </c>
      <c r="B217" s="203" t="s">
        <v>1947</v>
      </c>
      <c r="C217" s="155" t="s">
        <v>417</v>
      </c>
    </row>
    <row r="218" spans="1:3" ht="25.5" x14ac:dyDescent="0.25">
      <c r="A218" s="154" t="s">
        <v>249</v>
      </c>
      <c r="B218" s="203" t="s">
        <v>1948</v>
      </c>
      <c r="C218" s="155" t="s">
        <v>250</v>
      </c>
    </row>
    <row r="219" spans="1:3" ht="25.5" x14ac:dyDescent="0.25">
      <c r="A219" s="154" t="s">
        <v>249</v>
      </c>
      <c r="B219" s="203" t="s">
        <v>1949</v>
      </c>
      <c r="C219" s="155" t="s">
        <v>251</v>
      </c>
    </row>
    <row r="220" spans="1:3" ht="25.5" x14ac:dyDescent="0.25">
      <c r="A220" s="154" t="s">
        <v>254</v>
      </c>
      <c r="B220" s="203" t="s">
        <v>1950</v>
      </c>
      <c r="C220" s="155" t="s">
        <v>255</v>
      </c>
    </row>
    <row r="221" spans="1:3" ht="25.5" x14ac:dyDescent="0.25">
      <c r="A221" s="154" t="s">
        <v>254</v>
      </c>
      <c r="B221" s="203" t="s">
        <v>1951</v>
      </c>
      <c r="C221" s="155" t="s">
        <v>256</v>
      </c>
    </row>
    <row r="222" spans="1:3" ht="33.75" x14ac:dyDescent="0.25">
      <c r="A222" s="154" t="s">
        <v>260</v>
      </c>
      <c r="B222" s="203" t="s">
        <v>1952</v>
      </c>
      <c r="C222" s="155" t="s">
        <v>421</v>
      </c>
    </row>
    <row r="223" spans="1:3" ht="25.5" x14ac:dyDescent="0.25">
      <c r="A223" s="154" t="s">
        <v>260</v>
      </c>
      <c r="B223" s="203" t="s">
        <v>1953</v>
      </c>
      <c r="C223" s="155" t="s">
        <v>423</v>
      </c>
    </row>
    <row r="224" spans="1:3" x14ac:dyDescent="0.25">
      <c r="A224" s="154" t="s">
        <v>184</v>
      </c>
      <c r="B224" s="203" t="s">
        <v>1954</v>
      </c>
      <c r="C224" s="155" t="s">
        <v>53</v>
      </c>
    </row>
    <row r="225" spans="1:3" ht="25.5" x14ac:dyDescent="0.25">
      <c r="A225" s="154" t="s">
        <v>265</v>
      </c>
      <c r="B225" s="203" t="s">
        <v>1955</v>
      </c>
      <c r="C225" s="155" t="s">
        <v>266</v>
      </c>
    </row>
    <row r="226" spans="1:3" ht="25.5" x14ac:dyDescent="0.25">
      <c r="A226" s="154" t="s">
        <v>265</v>
      </c>
      <c r="B226" s="203" t="s">
        <v>1956</v>
      </c>
      <c r="C226" s="155" t="s">
        <v>69</v>
      </c>
    </row>
    <row r="227" spans="1:3" ht="38.25" x14ac:dyDescent="0.25">
      <c r="A227" s="154" t="s">
        <v>268</v>
      </c>
      <c r="B227" s="203" t="s">
        <v>1957</v>
      </c>
      <c r="C227" s="155" t="s">
        <v>68</v>
      </c>
    </row>
    <row r="228" spans="1:3" x14ac:dyDescent="0.25">
      <c r="A228" s="154" t="s">
        <v>427</v>
      </c>
      <c r="B228" s="203" t="s">
        <v>1958</v>
      </c>
      <c r="C228" s="155" t="s">
        <v>428</v>
      </c>
    </row>
    <row r="229" spans="1:3" ht="38.25" x14ac:dyDescent="0.25">
      <c r="A229" s="154" t="s">
        <v>431</v>
      </c>
      <c r="B229" s="203" t="s">
        <v>1959</v>
      </c>
      <c r="C229" s="155" t="s">
        <v>432</v>
      </c>
    </row>
    <row r="230" spans="1:3" ht="38.25" x14ac:dyDescent="0.25">
      <c r="A230" s="154" t="s">
        <v>431</v>
      </c>
      <c r="B230" s="203" t="s">
        <v>1960</v>
      </c>
      <c r="C230" s="155" t="s">
        <v>436</v>
      </c>
    </row>
    <row r="231" spans="1:3" x14ac:dyDescent="0.25">
      <c r="A231" s="156"/>
      <c r="B231" s="204"/>
      <c r="C231" s="157"/>
    </row>
    <row r="232" spans="1:3" x14ac:dyDescent="0.25">
      <c r="A232" s="158" t="s">
        <v>701</v>
      </c>
      <c r="B232" s="205" t="s">
        <v>1961</v>
      </c>
      <c r="C232" s="159" t="s">
        <v>702</v>
      </c>
    </row>
    <row r="233" spans="1:3" ht="25.5" x14ac:dyDescent="0.25">
      <c r="A233" s="158" t="s">
        <v>706</v>
      </c>
      <c r="B233" s="205" t="s">
        <v>1962</v>
      </c>
      <c r="C233" s="159" t="s">
        <v>707</v>
      </c>
    </row>
    <row r="234" spans="1:3" ht="25.5" x14ac:dyDescent="0.25">
      <c r="A234" s="158" t="s">
        <v>706</v>
      </c>
      <c r="B234" s="205" t="s">
        <v>1963</v>
      </c>
      <c r="C234" s="159" t="s">
        <v>709</v>
      </c>
    </row>
    <row r="235" spans="1:3" x14ac:dyDescent="0.25">
      <c r="A235" s="160"/>
      <c r="B235" s="204"/>
      <c r="C235" s="161"/>
    </row>
    <row r="236" spans="1:3" ht="90" x14ac:dyDescent="0.25">
      <c r="A236" s="158" t="s">
        <v>678</v>
      </c>
      <c r="B236" s="205" t="s">
        <v>1964</v>
      </c>
      <c r="C236" s="159" t="s">
        <v>1641</v>
      </c>
    </row>
    <row r="237" spans="1:3" ht="25.5" x14ac:dyDescent="0.25">
      <c r="A237" s="158" t="s">
        <v>681</v>
      </c>
      <c r="B237" s="205" t="s">
        <v>1965</v>
      </c>
      <c r="C237" s="159" t="s">
        <v>682</v>
      </c>
    </row>
    <row r="238" spans="1:3" ht="38.25" x14ac:dyDescent="0.25">
      <c r="A238" s="158" t="s">
        <v>685</v>
      </c>
      <c r="B238" s="205" t="s">
        <v>1966</v>
      </c>
      <c r="C238" s="159" t="s">
        <v>686</v>
      </c>
    </row>
    <row r="239" spans="1:3" x14ac:dyDescent="0.25">
      <c r="A239" s="158" t="s">
        <v>689</v>
      </c>
      <c r="B239" s="205" t="s">
        <v>1967</v>
      </c>
      <c r="C239" s="159"/>
    </row>
    <row r="240" spans="1:3" ht="33.75" x14ac:dyDescent="0.25">
      <c r="A240" s="158" t="s">
        <v>691</v>
      </c>
      <c r="B240" s="205" t="s">
        <v>1968</v>
      </c>
      <c r="C240" s="159" t="s">
        <v>692</v>
      </c>
    </row>
    <row r="241" spans="1:3" ht="38.25" x14ac:dyDescent="0.25">
      <c r="A241" s="158" t="s">
        <v>695</v>
      </c>
      <c r="B241" s="205" t="s">
        <v>1969</v>
      </c>
      <c r="C241" s="159" t="s">
        <v>696</v>
      </c>
    </row>
    <row r="242" spans="1:3" x14ac:dyDescent="0.25">
      <c r="A242" s="162"/>
      <c r="B242" s="206"/>
      <c r="C242" s="163"/>
    </row>
    <row r="243" spans="1:3" ht="38.25" x14ac:dyDescent="0.25">
      <c r="A243" s="164" t="s">
        <v>461</v>
      </c>
      <c r="B243" s="207" t="s">
        <v>1970</v>
      </c>
      <c r="C243" s="165" t="s">
        <v>462</v>
      </c>
    </row>
    <row r="244" spans="1:3" ht="51" x14ac:dyDescent="0.25">
      <c r="A244" s="164" t="s">
        <v>465</v>
      </c>
      <c r="B244" s="207" t="s">
        <v>1971</v>
      </c>
      <c r="C244" s="165" t="s">
        <v>466</v>
      </c>
    </row>
    <row r="245" spans="1:3" ht="51" x14ac:dyDescent="0.25">
      <c r="A245" s="164" t="s">
        <v>465</v>
      </c>
      <c r="B245" s="207" t="s">
        <v>1972</v>
      </c>
      <c r="C245" s="165" t="s">
        <v>470</v>
      </c>
    </row>
    <row r="246" spans="1:3" ht="38.25" x14ac:dyDescent="0.25">
      <c r="A246" s="164" t="s">
        <v>471</v>
      </c>
      <c r="B246" s="207" t="s">
        <v>1973</v>
      </c>
      <c r="C246" s="165" t="s">
        <v>472</v>
      </c>
    </row>
    <row r="247" spans="1:3" ht="38.25" x14ac:dyDescent="0.25">
      <c r="A247" s="164" t="s">
        <v>458</v>
      </c>
      <c r="B247" s="207" t="s">
        <v>1974</v>
      </c>
      <c r="C247" s="165" t="s">
        <v>458</v>
      </c>
    </row>
    <row r="248" spans="1:3" x14ac:dyDescent="0.25">
      <c r="A248" s="162"/>
      <c r="B248" s="208"/>
      <c r="C248" s="163"/>
    </row>
    <row r="249" spans="1:3" ht="25.5" x14ac:dyDescent="0.25">
      <c r="A249" s="164" t="s">
        <v>490</v>
      </c>
      <c r="B249" s="207" t="s">
        <v>1975</v>
      </c>
      <c r="C249" s="165" t="s">
        <v>491</v>
      </c>
    </row>
    <row r="250" spans="1:3" ht="25.5" x14ac:dyDescent="0.25">
      <c r="A250" s="164" t="s">
        <v>490</v>
      </c>
      <c r="B250" s="207" t="s">
        <v>1976</v>
      </c>
      <c r="C250" s="165" t="s">
        <v>495</v>
      </c>
    </row>
    <row r="251" spans="1:3" ht="25.5" x14ac:dyDescent="0.25">
      <c r="A251" s="164" t="s">
        <v>490</v>
      </c>
      <c r="B251" s="207" t="s">
        <v>1977</v>
      </c>
      <c r="C251" s="167" t="s">
        <v>12</v>
      </c>
    </row>
    <row r="252" spans="1:3" x14ac:dyDescent="0.25">
      <c r="A252" s="166"/>
      <c r="B252" s="208"/>
      <c r="C252" s="168"/>
    </row>
    <row r="253" spans="1:3" ht="51" x14ac:dyDescent="0.25">
      <c r="A253" s="164" t="s">
        <v>476</v>
      </c>
      <c r="B253" s="207" t="s">
        <v>1978</v>
      </c>
      <c r="C253" s="165" t="s">
        <v>481</v>
      </c>
    </row>
    <row r="254" spans="1:3" ht="38.25" x14ac:dyDescent="0.25">
      <c r="A254" s="164" t="s">
        <v>482</v>
      </c>
      <c r="B254" s="207" t="s">
        <v>1979</v>
      </c>
      <c r="C254" s="165" t="s">
        <v>483</v>
      </c>
    </row>
    <row r="255" spans="1:3" ht="51" x14ac:dyDescent="0.25">
      <c r="A255" s="164" t="s">
        <v>476</v>
      </c>
      <c r="B255" s="207" t="s">
        <v>1980</v>
      </c>
      <c r="C255" s="165" t="s">
        <v>477</v>
      </c>
    </row>
    <row r="256" spans="1:3" ht="51" x14ac:dyDescent="0.25">
      <c r="A256" s="164" t="s">
        <v>476</v>
      </c>
      <c r="B256" s="207" t="s">
        <v>1981</v>
      </c>
      <c r="C256" s="165" t="s">
        <v>480</v>
      </c>
    </row>
    <row r="257" spans="1:3" x14ac:dyDescent="0.25">
      <c r="A257" s="162"/>
      <c r="B257" s="208"/>
      <c r="C257" s="163"/>
    </row>
    <row r="258" spans="1:3" x14ac:dyDescent="0.25">
      <c r="A258" s="164" t="s">
        <v>184</v>
      </c>
      <c r="B258" s="207" t="s">
        <v>1982</v>
      </c>
      <c r="C258" s="165" t="s">
        <v>487</v>
      </c>
    </row>
    <row r="259" spans="1:3" x14ac:dyDescent="0.25">
      <c r="A259" s="162"/>
      <c r="B259" s="206"/>
      <c r="C259" s="163"/>
    </row>
    <row r="260" spans="1:3" ht="38.25" x14ac:dyDescent="0.25">
      <c r="A260" s="164" t="s">
        <v>242</v>
      </c>
      <c r="B260" s="207" t="s">
        <v>1983</v>
      </c>
      <c r="C260" s="165" t="s">
        <v>243</v>
      </c>
    </row>
    <row r="261" spans="1:3" ht="38.25" x14ac:dyDescent="0.25">
      <c r="A261" s="164" t="s">
        <v>242</v>
      </c>
      <c r="B261" s="207" t="s">
        <v>1984</v>
      </c>
      <c r="C261" s="165" t="s">
        <v>244</v>
      </c>
    </row>
    <row r="262" spans="1:3" x14ac:dyDescent="0.25">
      <c r="A262" s="162"/>
      <c r="B262" s="208"/>
      <c r="C262" s="163"/>
    </row>
    <row r="263" spans="1:3" ht="25.5" x14ac:dyDescent="0.25">
      <c r="A263" s="164" t="s">
        <v>247</v>
      </c>
      <c r="B263" s="207" t="s">
        <v>1985</v>
      </c>
      <c r="C263" s="165" t="s">
        <v>248</v>
      </c>
    </row>
    <row r="264" spans="1:3" ht="25.5" x14ac:dyDescent="0.25">
      <c r="A264" s="164" t="s">
        <v>444</v>
      </c>
      <c r="B264" s="207" t="s">
        <v>1986</v>
      </c>
      <c r="C264" s="165" t="s">
        <v>444</v>
      </c>
    </row>
    <row r="265" spans="1:3" ht="25.5" x14ac:dyDescent="0.25">
      <c r="A265" s="164" t="s">
        <v>446</v>
      </c>
      <c r="B265" s="207" t="s">
        <v>1987</v>
      </c>
      <c r="C265" s="165" t="s">
        <v>447</v>
      </c>
    </row>
    <row r="266" spans="1:3" ht="25.5" x14ac:dyDescent="0.25">
      <c r="A266" s="164" t="s">
        <v>446</v>
      </c>
      <c r="B266" s="207" t="s">
        <v>1988</v>
      </c>
      <c r="C266" s="165" t="s">
        <v>450</v>
      </c>
    </row>
    <row r="267" spans="1:3" x14ac:dyDescent="0.25">
      <c r="A267" s="162"/>
      <c r="B267" s="208"/>
      <c r="C267" s="163"/>
    </row>
    <row r="268" spans="1:3" ht="25.5" x14ac:dyDescent="0.25">
      <c r="A268" s="164" t="s">
        <v>452</v>
      </c>
      <c r="B268" s="207" t="s">
        <v>1989</v>
      </c>
      <c r="C268" s="165" t="s">
        <v>453</v>
      </c>
    </row>
    <row r="269" spans="1:3" ht="25.5" x14ac:dyDescent="0.25">
      <c r="A269" s="164" t="s">
        <v>452</v>
      </c>
      <c r="B269" s="207" t="s">
        <v>1990</v>
      </c>
      <c r="C269" s="165" t="s">
        <v>456</v>
      </c>
    </row>
    <row r="270" spans="1:3" x14ac:dyDescent="0.25">
      <c r="A270" s="162"/>
      <c r="B270" s="206"/>
      <c r="C270" s="163"/>
    </row>
    <row r="271" spans="1:3" ht="25.5" x14ac:dyDescent="0.25">
      <c r="A271" s="164" t="s">
        <v>498</v>
      </c>
      <c r="B271" s="207" t="s">
        <v>1991</v>
      </c>
      <c r="C271" s="165" t="s">
        <v>499</v>
      </c>
    </row>
    <row r="272" spans="1:3" ht="25.5" x14ac:dyDescent="0.25">
      <c r="A272" s="164" t="s">
        <v>498</v>
      </c>
      <c r="B272" s="207" t="s">
        <v>1992</v>
      </c>
      <c r="C272" s="165" t="s">
        <v>502</v>
      </c>
    </row>
    <row r="273" spans="1:3" ht="25.5" x14ac:dyDescent="0.25">
      <c r="A273" s="164" t="s">
        <v>498</v>
      </c>
      <c r="B273" s="207" t="s">
        <v>1993</v>
      </c>
      <c r="C273" s="165" t="s">
        <v>503</v>
      </c>
    </row>
    <row r="274" spans="1:3" ht="25.5" x14ac:dyDescent="0.25">
      <c r="A274" s="164" t="s">
        <v>44</v>
      </c>
      <c r="B274" s="207" t="s">
        <v>1994</v>
      </c>
      <c r="C274" s="165" t="s">
        <v>504</v>
      </c>
    </row>
    <row r="275" spans="1:3" ht="25.5" x14ac:dyDescent="0.25">
      <c r="A275" s="164" t="s">
        <v>44</v>
      </c>
      <c r="B275" s="207" t="s">
        <v>1995</v>
      </c>
      <c r="C275" s="165" t="s">
        <v>507</v>
      </c>
    </row>
    <row r="276" spans="1:3" x14ac:dyDescent="0.25">
      <c r="A276" s="162"/>
      <c r="B276" s="208"/>
      <c r="C276" s="163"/>
    </row>
    <row r="277" spans="1:3" ht="25.5" x14ac:dyDescent="0.25">
      <c r="A277" s="164" t="s">
        <v>509</v>
      </c>
      <c r="B277" s="207" t="s">
        <v>1996</v>
      </c>
      <c r="C277" s="165" t="s">
        <v>510</v>
      </c>
    </row>
    <row r="278" spans="1:3" ht="25.5" x14ac:dyDescent="0.25">
      <c r="A278" s="164" t="s">
        <v>509</v>
      </c>
      <c r="B278" s="207" t="s">
        <v>1997</v>
      </c>
      <c r="C278" s="165" t="s">
        <v>513</v>
      </c>
    </row>
    <row r="279" spans="1:3" ht="38.25" x14ac:dyDescent="0.25">
      <c r="A279" s="164" t="s">
        <v>514</v>
      </c>
      <c r="B279" s="207" t="s">
        <v>1998</v>
      </c>
      <c r="C279" s="165" t="s">
        <v>515</v>
      </c>
    </row>
    <row r="280" spans="1:3" ht="25.5" x14ac:dyDescent="0.25">
      <c r="A280" s="164" t="s">
        <v>446</v>
      </c>
      <c r="B280" s="207" t="s">
        <v>1999</v>
      </c>
      <c r="C280" s="165" t="s">
        <v>447</v>
      </c>
    </row>
    <row r="281" spans="1:3" ht="25.5" x14ac:dyDescent="0.25">
      <c r="A281" s="164" t="s">
        <v>446</v>
      </c>
      <c r="B281" s="207" t="s">
        <v>2000</v>
      </c>
      <c r="C281" s="165" t="s">
        <v>520</v>
      </c>
    </row>
    <row r="282" spans="1:3" ht="25.5" x14ac:dyDescent="0.25">
      <c r="A282" s="164" t="s">
        <v>521</v>
      </c>
      <c r="B282" s="207" t="s">
        <v>2001</v>
      </c>
      <c r="C282" s="165" t="s">
        <v>522</v>
      </c>
    </row>
    <row r="283" spans="1:3" ht="25.5" x14ac:dyDescent="0.25">
      <c r="A283" s="164" t="s">
        <v>521</v>
      </c>
      <c r="B283" s="207" t="s">
        <v>2002</v>
      </c>
      <c r="C283" s="165" t="s">
        <v>513</v>
      </c>
    </row>
    <row r="284" spans="1:3" x14ac:dyDescent="0.25">
      <c r="A284" s="170"/>
      <c r="B284" s="209"/>
      <c r="C284" s="171"/>
    </row>
    <row r="285" spans="1:3" ht="38.25" x14ac:dyDescent="0.25">
      <c r="A285" s="150" t="s">
        <v>777</v>
      </c>
      <c r="B285" s="210" t="s">
        <v>2003</v>
      </c>
      <c r="C285" s="151" t="s">
        <v>778</v>
      </c>
    </row>
    <row r="286" spans="1:3" ht="33.75" x14ac:dyDescent="0.25">
      <c r="A286" s="150" t="s">
        <v>781</v>
      </c>
      <c r="B286" s="210" t="s">
        <v>2004</v>
      </c>
      <c r="C286" s="151" t="s">
        <v>782</v>
      </c>
    </row>
    <row r="287" spans="1:3" ht="25.5" x14ac:dyDescent="0.25">
      <c r="A287" s="150" t="s">
        <v>785</v>
      </c>
      <c r="B287" s="210" t="s">
        <v>2005</v>
      </c>
      <c r="C287" s="151" t="s">
        <v>786</v>
      </c>
    </row>
    <row r="288" spans="1:3" ht="38.25" x14ac:dyDescent="0.25">
      <c r="A288" s="150" t="s">
        <v>790</v>
      </c>
      <c r="B288" s="210" t="s">
        <v>2006</v>
      </c>
      <c r="C288" s="151" t="s">
        <v>791</v>
      </c>
    </row>
    <row r="289" spans="1:3" ht="25.5" x14ac:dyDescent="0.25">
      <c r="A289" s="150" t="s">
        <v>795</v>
      </c>
      <c r="B289" s="210" t="s">
        <v>2007</v>
      </c>
      <c r="C289" s="151"/>
    </row>
    <row r="290" spans="1:3" x14ac:dyDescent="0.25">
      <c r="A290" s="150" t="s">
        <v>798</v>
      </c>
      <c r="B290" s="210" t="s">
        <v>2008</v>
      </c>
      <c r="C290" s="151" t="s">
        <v>799</v>
      </c>
    </row>
    <row r="291" spans="1:3" ht="25.5" x14ac:dyDescent="0.25">
      <c r="A291" s="150" t="s">
        <v>490</v>
      </c>
      <c r="B291" s="210" t="s">
        <v>2009</v>
      </c>
      <c r="C291" s="151" t="s">
        <v>802</v>
      </c>
    </row>
    <row r="292" spans="1:3" x14ac:dyDescent="0.25">
      <c r="A292" s="170"/>
      <c r="B292" s="211"/>
      <c r="C292" s="171"/>
    </row>
    <row r="293" spans="1:3" ht="38.25" x14ac:dyDescent="0.25">
      <c r="A293" s="150" t="s">
        <v>805</v>
      </c>
      <c r="B293" s="210" t="s">
        <v>2010</v>
      </c>
      <c r="C293" s="151" t="s">
        <v>806</v>
      </c>
    </row>
    <row r="294" spans="1:3" x14ac:dyDescent="0.25">
      <c r="A294" s="150" t="s">
        <v>798</v>
      </c>
      <c r="B294" s="210" t="s">
        <v>2011</v>
      </c>
      <c r="C294" s="151" t="s">
        <v>810</v>
      </c>
    </row>
    <row r="295" spans="1:3" ht="38.25" x14ac:dyDescent="0.25">
      <c r="A295" s="150" t="s">
        <v>790</v>
      </c>
      <c r="B295" s="210" t="s">
        <v>2012</v>
      </c>
      <c r="C295" s="151" t="s">
        <v>814</v>
      </c>
    </row>
    <row r="296" spans="1:3" ht="22.5" x14ac:dyDescent="0.25">
      <c r="A296" s="150" t="s">
        <v>184</v>
      </c>
      <c r="B296" s="210" t="s">
        <v>2013</v>
      </c>
      <c r="C296" s="151" t="s">
        <v>818</v>
      </c>
    </row>
    <row r="297" spans="1:3" ht="38.25" x14ac:dyDescent="0.25">
      <c r="A297" s="150" t="s">
        <v>190</v>
      </c>
      <c r="B297" s="210" t="s">
        <v>2014</v>
      </c>
      <c r="C297" s="151"/>
    </row>
    <row r="298" spans="1:3" x14ac:dyDescent="0.25">
      <c r="A298" s="170"/>
      <c r="B298" s="211"/>
      <c r="C298" s="171"/>
    </row>
    <row r="299" spans="1:3" ht="25.5" x14ac:dyDescent="0.25">
      <c r="A299" s="150" t="s">
        <v>825</v>
      </c>
      <c r="B299" s="210" t="s">
        <v>2015</v>
      </c>
      <c r="C299" s="151" t="s">
        <v>826</v>
      </c>
    </row>
    <row r="300" spans="1:3" ht="25.5" x14ac:dyDescent="0.25">
      <c r="A300" s="150" t="s">
        <v>829</v>
      </c>
      <c r="B300" s="210" t="s">
        <v>2016</v>
      </c>
      <c r="C300" s="151" t="s">
        <v>830</v>
      </c>
    </row>
    <row r="301" spans="1:3" ht="25.5" x14ac:dyDescent="0.25">
      <c r="A301" s="150" t="s">
        <v>832</v>
      </c>
      <c r="B301" s="210" t="s">
        <v>2017</v>
      </c>
      <c r="C301" s="151" t="s">
        <v>833</v>
      </c>
    </row>
    <row r="302" spans="1:3" x14ac:dyDescent="0.25">
      <c r="A302" s="170"/>
      <c r="B302" s="209"/>
      <c r="C302" s="171"/>
    </row>
    <row r="303" spans="1:3" ht="33.75" x14ac:dyDescent="0.25">
      <c r="A303" s="174" t="s">
        <v>44</v>
      </c>
      <c r="B303" s="212" t="s">
        <v>2018</v>
      </c>
      <c r="C303" s="175" t="s">
        <v>911</v>
      </c>
    </row>
    <row r="304" spans="1:3" x14ac:dyDescent="0.25">
      <c r="A304" s="170"/>
      <c r="B304" s="209"/>
      <c r="C304" s="171"/>
    </row>
    <row r="305" spans="1:3" ht="38.25" x14ac:dyDescent="0.25">
      <c r="A305" s="174" t="s">
        <v>942</v>
      </c>
      <c r="B305" s="212" t="s">
        <v>2019</v>
      </c>
      <c r="C305" s="176" t="s">
        <v>943</v>
      </c>
    </row>
    <row r="306" spans="1:3" ht="38.25" x14ac:dyDescent="0.25">
      <c r="A306" s="174" t="s">
        <v>942</v>
      </c>
      <c r="B306" s="212" t="s">
        <v>2020</v>
      </c>
      <c r="C306" s="176" t="s">
        <v>945</v>
      </c>
    </row>
    <row r="307" spans="1:3" ht="33.75" x14ac:dyDescent="0.25">
      <c r="A307" s="174" t="s">
        <v>44</v>
      </c>
      <c r="B307" s="212" t="s">
        <v>2021</v>
      </c>
      <c r="C307" s="176" t="s">
        <v>946</v>
      </c>
    </row>
    <row r="308" spans="1:3" ht="25.5" x14ac:dyDescent="0.25">
      <c r="A308" s="174" t="s">
        <v>44</v>
      </c>
      <c r="B308" s="212" t="s">
        <v>2022</v>
      </c>
      <c r="C308" s="176" t="s">
        <v>950</v>
      </c>
    </row>
    <row r="309" spans="1:3" x14ac:dyDescent="0.25">
      <c r="A309" s="170"/>
      <c r="B309" s="211"/>
      <c r="C309" s="177"/>
    </row>
    <row r="310" spans="1:3" ht="25.5" x14ac:dyDescent="0.25">
      <c r="A310" s="174" t="s">
        <v>44</v>
      </c>
      <c r="B310" s="212" t="s">
        <v>2023</v>
      </c>
      <c r="C310" s="176"/>
    </row>
    <row r="311" spans="1:3" x14ac:dyDescent="0.25">
      <c r="A311" s="170"/>
      <c r="B311" s="209"/>
      <c r="C311" s="171"/>
    </row>
    <row r="312" spans="1:3" ht="25.5" x14ac:dyDescent="0.25">
      <c r="A312" s="174" t="s">
        <v>159</v>
      </c>
      <c r="B312" s="212" t="s">
        <v>2024</v>
      </c>
      <c r="C312" s="175" t="s">
        <v>42</v>
      </c>
    </row>
    <row r="313" spans="1:3" ht="25.5" x14ac:dyDescent="0.25">
      <c r="A313" s="174" t="s">
        <v>159</v>
      </c>
      <c r="B313" s="212" t="s">
        <v>2025</v>
      </c>
      <c r="C313" s="175" t="s">
        <v>160</v>
      </c>
    </row>
    <row r="314" spans="1:3" x14ac:dyDescent="0.25">
      <c r="A314" s="170"/>
      <c r="B314" s="209"/>
      <c r="C314" s="171"/>
    </row>
    <row r="315" spans="1:3" ht="25.5" x14ac:dyDescent="0.25">
      <c r="A315" s="174" t="s">
        <v>154</v>
      </c>
      <c r="B315" s="212" t="s">
        <v>2026</v>
      </c>
      <c r="C315" s="175" t="s">
        <v>155</v>
      </c>
    </row>
    <row r="316" spans="1:3" x14ac:dyDescent="0.25">
      <c r="A316" s="170"/>
      <c r="B316" s="209"/>
      <c r="C316" s="171"/>
    </row>
    <row r="317" spans="1:3" ht="25.5" x14ac:dyDescent="0.25">
      <c r="A317" s="174" t="s">
        <v>150</v>
      </c>
      <c r="B317" s="212" t="s">
        <v>2027</v>
      </c>
      <c r="C317" s="175" t="s">
        <v>5</v>
      </c>
    </row>
    <row r="318" spans="1:3" x14ac:dyDescent="0.25">
      <c r="A318" s="170"/>
      <c r="B318" s="209"/>
      <c r="C318" s="171"/>
    </row>
    <row r="319" spans="1:3" ht="38.25" x14ac:dyDescent="0.25">
      <c r="A319" s="174" t="s">
        <v>967</v>
      </c>
      <c r="B319" s="212" t="s">
        <v>2028</v>
      </c>
      <c r="C319" s="176" t="s">
        <v>968</v>
      </c>
    </row>
    <row r="320" spans="1:3" ht="38.25" x14ac:dyDescent="0.25">
      <c r="A320" s="174" t="s">
        <v>967</v>
      </c>
      <c r="B320" s="212" t="s">
        <v>2029</v>
      </c>
      <c r="C320" s="176" t="s">
        <v>972</v>
      </c>
    </row>
    <row r="321" spans="1:3" ht="25.5" x14ac:dyDescent="0.25">
      <c r="A321" s="174" t="s">
        <v>960</v>
      </c>
      <c r="B321" s="212" t="s">
        <v>2030</v>
      </c>
      <c r="C321" s="175" t="s">
        <v>961</v>
      </c>
    </row>
    <row r="322" spans="1:3" ht="25.5" x14ac:dyDescent="0.25">
      <c r="A322" s="174" t="s">
        <v>960</v>
      </c>
      <c r="B322" s="212" t="s">
        <v>2031</v>
      </c>
      <c r="C322" s="175" t="s">
        <v>965</v>
      </c>
    </row>
    <row r="323" spans="1:3" x14ac:dyDescent="0.25">
      <c r="A323" s="174" t="s">
        <v>798</v>
      </c>
      <c r="B323" s="212" t="s">
        <v>2032</v>
      </c>
      <c r="C323" s="176" t="s">
        <v>966</v>
      </c>
    </row>
    <row r="324" spans="1:3" x14ac:dyDescent="0.25">
      <c r="A324" s="170"/>
      <c r="B324" s="213"/>
      <c r="C324" s="177"/>
    </row>
    <row r="325" spans="1:3" ht="25.5" x14ac:dyDescent="0.25">
      <c r="A325" s="174" t="s">
        <v>976</v>
      </c>
      <c r="B325" s="212" t="s">
        <v>2033</v>
      </c>
      <c r="C325" s="176" t="s">
        <v>977</v>
      </c>
    </row>
    <row r="326" spans="1:3" ht="25.5" x14ac:dyDescent="0.25">
      <c r="A326" s="174" t="s">
        <v>976</v>
      </c>
      <c r="B326" s="212" t="s">
        <v>2034</v>
      </c>
      <c r="C326" s="176" t="s">
        <v>48</v>
      </c>
    </row>
    <row r="327" spans="1:3" x14ac:dyDescent="0.25">
      <c r="A327" s="174" t="s">
        <v>973</v>
      </c>
      <c r="B327" s="212" t="s">
        <v>2035</v>
      </c>
      <c r="C327" s="176" t="s">
        <v>974</v>
      </c>
    </row>
    <row r="328" spans="1:3" ht="25.5" x14ac:dyDescent="0.25">
      <c r="A328" s="173" t="s">
        <v>444</v>
      </c>
      <c r="B328" s="212" t="s">
        <v>2036</v>
      </c>
      <c r="C328" s="176" t="s">
        <v>974</v>
      </c>
    </row>
    <row r="329" spans="1:3" x14ac:dyDescent="0.25">
      <c r="A329" s="169"/>
      <c r="B329" s="211"/>
      <c r="C329" s="177"/>
    </row>
    <row r="330" spans="1:3" ht="38.25" x14ac:dyDescent="0.25">
      <c r="A330" s="174" t="s">
        <v>981</v>
      </c>
      <c r="B330" s="212" t="s">
        <v>2037</v>
      </c>
      <c r="C330" s="176" t="s">
        <v>974</v>
      </c>
    </row>
    <row r="331" spans="1:3" ht="25.5" x14ac:dyDescent="0.25">
      <c r="A331" s="174" t="s">
        <v>983</v>
      </c>
      <c r="B331" s="212" t="s">
        <v>2038</v>
      </c>
      <c r="C331" s="176" t="s">
        <v>974</v>
      </c>
    </row>
    <row r="332" spans="1:3" ht="38.25" x14ac:dyDescent="0.25">
      <c r="A332" s="174" t="s">
        <v>986</v>
      </c>
      <c r="B332" s="212" t="s">
        <v>2039</v>
      </c>
      <c r="C332" s="176" t="s">
        <v>987</v>
      </c>
    </row>
    <row r="333" spans="1:3" x14ac:dyDescent="0.25">
      <c r="A333" s="170"/>
      <c r="B333" s="211"/>
      <c r="C333" s="177"/>
    </row>
    <row r="334" spans="1:3" x14ac:dyDescent="0.25">
      <c r="A334" s="174" t="s">
        <v>798</v>
      </c>
      <c r="B334" s="212" t="s">
        <v>2040</v>
      </c>
      <c r="C334" s="176" t="s">
        <v>991</v>
      </c>
    </row>
    <row r="335" spans="1:3" x14ac:dyDescent="0.25">
      <c r="A335" s="170"/>
      <c r="B335" s="211"/>
      <c r="C335" s="177"/>
    </row>
    <row r="336" spans="1:3" x14ac:dyDescent="0.25">
      <c r="A336" s="174" t="s">
        <v>184</v>
      </c>
      <c r="B336" s="212" t="s">
        <v>2041</v>
      </c>
      <c r="C336" s="176"/>
    </row>
    <row r="337" spans="1:3" x14ac:dyDescent="0.25">
      <c r="A337" s="170"/>
      <c r="B337" s="211"/>
      <c r="C337" s="177"/>
    </row>
    <row r="338" spans="1:3" ht="45" x14ac:dyDescent="0.25">
      <c r="A338" s="174" t="s">
        <v>490</v>
      </c>
      <c r="B338" s="212" t="s">
        <v>2042</v>
      </c>
      <c r="C338" s="176" t="s">
        <v>997</v>
      </c>
    </row>
    <row r="339" spans="1:3" ht="25.5" x14ac:dyDescent="0.25">
      <c r="A339" s="174" t="s">
        <v>490</v>
      </c>
      <c r="B339" s="212" t="s">
        <v>2043</v>
      </c>
      <c r="C339" s="176" t="s">
        <v>999</v>
      </c>
    </row>
    <row r="340" spans="1:3" ht="25.5" x14ac:dyDescent="0.25">
      <c r="A340" s="174" t="s">
        <v>490</v>
      </c>
      <c r="B340" s="212" t="s">
        <v>2044</v>
      </c>
      <c r="C340" s="176" t="s">
        <v>1000</v>
      </c>
    </row>
    <row r="341" spans="1:3" x14ac:dyDescent="0.25">
      <c r="A341" s="170"/>
      <c r="B341" s="214"/>
      <c r="C341" s="171"/>
    </row>
    <row r="342" spans="1:3" ht="25.5" x14ac:dyDescent="0.25">
      <c r="A342" s="174" t="s">
        <v>165</v>
      </c>
      <c r="B342" s="212" t="s">
        <v>2045</v>
      </c>
      <c r="C342" s="175" t="s">
        <v>166</v>
      </c>
    </row>
    <row r="343" spans="1:3" ht="25.5" x14ac:dyDescent="0.25">
      <c r="A343" s="174" t="s">
        <v>165</v>
      </c>
      <c r="B343" s="212" t="s">
        <v>2046</v>
      </c>
      <c r="C343" s="175" t="s">
        <v>167</v>
      </c>
    </row>
    <row r="344" spans="1:3" ht="25.5" x14ac:dyDescent="0.25">
      <c r="A344" s="174" t="s">
        <v>165</v>
      </c>
      <c r="B344" s="212" t="s">
        <v>2047</v>
      </c>
      <c r="C344" s="175" t="s">
        <v>168</v>
      </c>
    </row>
    <row r="345" spans="1:3" ht="25.5" x14ac:dyDescent="0.25">
      <c r="A345" s="174" t="s">
        <v>165</v>
      </c>
      <c r="B345" s="212" t="s">
        <v>2048</v>
      </c>
      <c r="C345" s="175" t="s">
        <v>169</v>
      </c>
    </row>
    <row r="346" spans="1:3" ht="25.5" x14ac:dyDescent="0.25">
      <c r="A346" s="174" t="s">
        <v>165</v>
      </c>
      <c r="B346" s="212" t="s">
        <v>2049</v>
      </c>
      <c r="C346" s="175" t="s">
        <v>170</v>
      </c>
    </row>
    <row r="347" spans="1:3" ht="25.5" x14ac:dyDescent="0.25">
      <c r="A347" s="174" t="s">
        <v>174</v>
      </c>
      <c r="B347" s="212" t="s">
        <v>2050</v>
      </c>
      <c r="C347" s="175" t="s">
        <v>175</v>
      </c>
    </row>
    <row r="348" spans="1:3" ht="25.5" x14ac:dyDescent="0.25">
      <c r="A348" s="174" t="s">
        <v>44</v>
      </c>
      <c r="B348" s="212" t="s">
        <v>2051</v>
      </c>
      <c r="C348" s="175" t="s">
        <v>177</v>
      </c>
    </row>
    <row r="349" spans="1:3" x14ac:dyDescent="0.25">
      <c r="A349" s="170"/>
      <c r="B349" s="211"/>
      <c r="C349" s="171"/>
    </row>
    <row r="350" spans="1:3" ht="38.25" x14ac:dyDescent="0.25">
      <c r="A350" s="174" t="s">
        <v>190</v>
      </c>
      <c r="B350" s="212" t="s">
        <v>2052</v>
      </c>
      <c r="C350" s="175" t="s">
        <v>191</v>
      </c>
    </row>
    <row r="351" spans="1:3" ht="38.25" x14ac:dyDescent="0.25">
      <c r="A351" s="174" t="s">
        <v>190</v>
      </c>
      <c r="B351" s="212" t="s">
        <v>2053</v>
      </c>
      <c r="C351" s="175" t="s">
        <v>70</v>
      </c>
    </row>
    <row r="352" spans="1:3" ht="38.25" x14ac:dyDescent="0.25">
      <c r="A352" s="174" t="s">
        <v>190</v>
      </c>
      <c r="B352" s="212" t="s">
        <v>2054</v>
      </c>
      <c r="C352" s="175" t="s">
        <v>12</v>
      </c>
    </row>
    <row r="353" spans="1:3" x14ac:dyDescent="0.25">
      <c r="A353" s="170"/>
      <c r="B353" s="211"/>
      <c r="C353" s="171"/>
    </row>
    <row r="354" spans="1:3" ht="25.5" x14ac:dyDescent="0.25">
      <c r="A354" s="174" t="s">
        <v>180</v>
      </c>
      <c r="B354" s="212" t="s">
        <v>2055</v>
      </c>
      <c r="C354" s="178" t="s">
        <v>181</v>
      </c>
    </row>
    <row r="355" spans="1:3" x14ac:dyDescent="0.25">
      <c r="A355" s="170"/>
      <c r="B355" s="211"/>
      <c r="C355" s="179"/>
    </row>
    <row r="356" spans="1:3" x14ac:dyDescent="0.25">
      <c r="A356" s="174" t="s">
        <v>184</v>
      </c>
      <c r="B356" s="212" t="s">
        <v>2056</v>
      </c>
      <c r="C356" s="175" t="s">
        <v>170</v>
      </c>
    </row>
    <row r="357" spans="1:3" ht="38.25" x14ac:dyDescent="0.25">
      <c r="A357" s="174" t="s">
        <v>187</v>
      </c>
      <c r="B357" s="212" t="s">
        <v>2057</v>
      </c>
      <c r="C357" s="175" t="s">
        <v>188</v>
      </c>
    </row>
    <row r="358" spans="1:3" x14ac:dyDescent="0.25">
      <c r="A358" s="170"/>
      <c r="B358" s="209"/>
      <c r="C358" s="171"/>
    </row>
    <row r="359" spans="1:3" ht="33.75" x14ac:dyDescent="0.25">
      <c r="A359" s="174" t="s">
        <v>44</v>
      </c>
      <c r="B359" s="212" t="s">
        <v>2058</v>
      </c>
      <c r="C359" s="175" t="s">
        <v>911</v>
      </c>
    </row>
    <row r="360" spans="1:3" ht="25.5" x14ac:dyDescent="0.25">
      <c r="A360" s="174" t="s">
        <v>196</v>
      </c>
      <c r="B360" s="212" t="s">
        <v>2059</v>
      </c>
      <c r="C360" s="175" t="s">
        <v>197</v>
      </c>
    </row>
    <row r="361" spans="1:3" ht="25.5" x14ac:dyDescent="0.25">
      <c r="A361" s="174" t="s">
        <v>44</v>
      </c>
      <c r="B361" s="212" t="s">
        <v>2060</v>
      </c>
      <c r="C361" s="178" t="s">
        <v>908</v>
      </c>
    </row>
    <row r="362" spans="1:3" ht="25.5" x14ac:dyDescent="0.25">
      <c r="A362" s="174" t="s">
        <v>44</v>
      </c>
      <c r="B362" s="212" t="s">
        <v>2061</v>
      </c>
      <c r="C362" s="175" t="s">
        <v>910</v>
      </c>
    </row>
    <row r="363" spans="1:3" x14ac:dyDescent="0.25">
      <c r="A363" s="170"/>
      <c r="B363" s="211"/>
      <c r="C363" s="171"/>
    </row>
    <row r="364" spans="1:3" ht="63.75" x14ac:dyDescent="0.25">
      <c r="A364" s="174" t="s">
        <v>912</v>
      </c>
      <c r="B364" s="212" t="s">
        <v>2062</v>
      </c>
      <c r="C364" s="175" t="s">
        <v>437</v>
      </c>
    </row>
    <row r="365" spans="1:3" x14ac:dyDescent="0.25">
      <c r="A365" s="170"/>
      <c r="B365" s="211"/>
      <c r="C365" s="171"/>
    </row>
    <row r="366" spans="1:3" ht="38.25" x14ac:dyDescent="0.25">
      <c r="A366" s="174" t="s">
        <v>931</v>
      </c>
      <c r="B366" s="212" t="s">
        <v>2063</v>
      </c>
      <c r="C366" s="175" t="s">
        <v>932</v>
      </c>
    </row>
    <row r="367" spans="1:3" ht="38.25" x14ac:dyDescent="0.25">
      <c r="A367" s="174" t="s">
        <v>931</v>
      </c>
      <c r="B367" s="212" t="s">
        <v>2064</v>
      </c>
      <c r="C367" s="175" t="s">
        <v>46</v>
      </c>
    </row>
    <row r="368" spans="1:3" ht="38.25" x14ac:dyDescent="0.25">
      <c r="A368" s="174" t="s">
        <v>931</v>
      </c>
      <c r="B368" s="212" t="s">
        <v>2065</v>
      </c>
      <c r="C368" s="175" t="s">
        <v>47</v>
      </c>
    </row>
    <row r="369" spans="1:3" ht="25.5" x14ac:dyDescent="0.25">
      <c r="A369" s="174" t="s">
        <v>915</v>
      </c>
      <c r="B369" s="212" t="s">
        <v>2066</v>
      </c>
      <c r="C369" s="175" t="s">
        <v>916</v>
      </c>
    </row>
    <row r="370" spans="1:3" ht="25.5" x14ac:dyDescent="0.25">
      <c r="A370" s="174" t="s">
        <v>915</v>
      </c>
      <c r="B370" s="212" t="s">
        <v>2067</v>
      </c>
      <c r="C370" s="175" t="s">
        <v>919</v>
      </c>
    </row>
    <row r="371" spans="1:3" ht="25.5" x14ac:dyDescent="0.25">
      <c r="A371" s="174" t="s">
        <v>920</v>
      </c>
      <c r="B371" s="212" t="s">
        <v>2068</v>
      </c>
      <c r="C371" s="175" t="s">
        <v>921</v>
      </c>
    </row>
    <row r="372" spans="1:3" ht="25.5" x14ac:dyDescent="0.25">
      <c r="A372" s="174" t="s">
        <v>923</v>
      </c>
      <c r="B372" s="212" t="s">
        <v>2069</v>
      </c>
      <c r="C372" s="175" t="s">
        <v>1723</v>
      </c>
    </row>
    <row r="373" spans="1:3" ht="25.5" x14ac:dyDescent="0.25">
      <c r="A373" s="174" t="s">
        <v>924</v>
      </c>
      <c r="B373" s="212" t="s">
        <v>2070</v>
      </c>
      <c r="C373" s="175" t="s">
        <v>925</v>
      </c>
    </row>
    <row r="374" spans="1:3" ht="25.5" x14ac:dyDescent="0.25">
      <c r="A374" s="174" t="s">
        <v>924</v>
      </c>
      <c r="B374" s="212" t="s">
        <v>2071</v>
      </c>
      <c r="C374" s="175" t="s">
        <v>926</v>
      </c>
    </row>
    <row r="375" spans="1:3" x14ac:dyDescent="0.25">
      <c r="A375" s="170"/>
      <c r="B375" s="211"/>
      <c r="C375" s="171"/>
    </row>
    <row r="376" spans="1:3" ht="38.25" x14ac:dyDescent="0.25">
      <c r="A376" s="174" t="s">
        <v>927</v>
      </c>
      <c r="B376" s="212" t="s">
        <v>2072</v>
      </c>
      <c r="C376" s="175"/>
    </row>
    <row r="377" spans="1:3" x14ac:dyDescent="0.25">
      <c r="A377" s="172"/>
      <c r="B377" s="211"/>
      <c r="C377" s="180"/>
    </row>
    <row r="378" spans="1:3" ht="25.5" x14ac:dyDescent="0.25">
      <c r="A378" s="174" t="s">
        <v>934</v>
      </c>
      <c r="B378" s="212" t="s">
        <v>2073</v>
      </c>
      <c r="C378" s="175" t="s">
        <v>935</v>
      </c>
    </row>
    <row r="379" spans="1:3" ht="25.5" x14ac:dyDescent="0.25">
      <c r="A379" s="174" t="s">
        <v>934</v>
      </c>
      <c r="B379" s="212" t="s">
        <v>2074</v>
      </c>
      <c r="C379" s="175" t="s">
        <v>937</v>
      </c>
    </row>
    <row r="380" spans="1:3" ht="25.5" x14ac:dyDescent="0.25">
      <c r="A380" s="174" t="s">
        <v>938</v>
      </c>
      <c r="B380" s="212" t="s">
        <v>2075</v>
      </c>
      <c r="C380" s="175" t="s">
        <v>939</v>
      </c>
    </row>
    <row r="381" spans="1:3" x14ac:dyDescent="0.25">
      <c r="A381" s="170"/>
      <c r="B381" s="211"/>
      <c r="C381" s="171"/>
    </row>
    <row r="382" spans="1:3" ht="25.5" x14ac:dyDescent="0.25">
      <c r="A382" s="174" t="s">
        <v>903</v>
      </c>
      <c r="B382" s="212" t="s">
        <v>2076</v>
      </c>
      <c r="C382" s="175" t="s">
        <v>904</v>
      </c>
    </row>
    <row r="383" spans="1:3" ht="25.5" x14ac:dyDescent="0.25">
      <c r="A383" s="174" t="s">
        <v>837</v>
      </c>
      <c r="B383" s="212" t="s">
        <v>2077</v>
      </c>
      <c r="C383" s="175" t="s">
        <v>43</v>
      </c>
    </row>
    <row r="384" spans="1:3" ht="25.5" x14ac:dyDescent="0.25">
      <c r="A384" s="174" t="s">
        <v>837</v>
      </c>
      <c r="B384" s="212" t="s">
        <v>2078</v>
      </c>
      <c r="C384" s="175" t="s">
        <v>1</v>
      </c>
    </row>
    <row r="385" spans="1:3" x14ac:dyDescent="0.25">
      <c r="A385" s="170"/>
      <c r="B385" s="209"/>
      <c r="C385" s="171"/>
    </row>
    <row r="386" spans="1:3" ht="38.25" x14ac:dyDescent="0.25">
      <c r="A386" s="174" t="s">
        <v>1585</v>
      </c>
      <c r="B386" s="212" t="s">
        <v>2079</v>
      </c>
      <c r="C386" s="176" t="s">
        <v>1586</v>
      </c>
    </row>
    <row r="387" spans="1:3" ht="25.5" x14ac:dyDescent="0.25">
      <c r="A387" s="174" t="s">
        <v>44</v>
      </c>
      <c r="B387" s="215"/>
      <c r="C387" s="176" t="s">
        <v>955</v>
      </c>
    </row>
    <row r="388" spans="1:3" x14ac:dyDescent="0.25">
      <c r="A388" s="148"/>
      <c r="B388" s="216"/>
      <c r="C388" s="149"/>
    </row>
    <row r="389" spans="1:3" ht="45" x14ac:dyDescent="0.25">
      <c r="A389" s="181" t="s">
        <v>713</v>
      </c>
      <c r="B389" s="217" t="s">
        <v>2080</v>
      </c>
      <c r="C389" s="182" t="s">
        <v>714</v>
      </c>
    </row>
    <row r="390" spans="1:3" ht="25.5" x14ac:dyDescent="0.25">
      <c r="A390" s="181" t="s">
        <v>718</v>
      </c>
      <c r="B390" s="217" t="s">
        <v>2081</v>
      </c>
      <c r="C390" s="182" t="s">
        <v>719</v>
      </c>
    </row>
    <row r="391" spans="1:3" ht="33.75" x14ac:dyDescent="0.25">
      <c r="A391" s="181" t="s">
        <v>722</v>
      </c>
      <c r="B391" s="217" t="s">
        <v>2082</v>
      </c>
      <c r="C391" s="182" t="s">
        <v>723</v>
      </c>
    </row>
    <row r="392" spans="1:3" x14ac:dyDescent="0.25">
      <c r="A392" s="148"/>
      <c r="B392" s="218"/>
      <c r="C392" s="149"/>
    </row>
    <row r="393" spans="1:3" ht="22.5" x14ac:dyDescent="0.25">
      <c r="A393" s="181" t="s">
        <v>727</v>
      </c>
      <c r="B393" s="217" t="s">
        <v>2083</v>
      </c>
      <c r="C393" s="182" t="s">
        <v>728</v>
      </c>
    </row>
    <row r="394" spans="1:3" ht="22.5" x14ac:dyDescent="0.25">
      <c r="A394" s="181" t="s">
        <v>732</v>
      </c>
      <c r="B394" s="217" t="s">
        <v>2084</v>
      </c>
      <c r="C394" s="182" t="s">
        <v>733</v>
      </c>
    </row>
    <row r="395" spans="1:3" x14ac:dyDescent="0.25">
      <c r="A395" s="181" t="s">
        <v>737</v>
      </c>
      <c r="B395" s="217" t="s">
        <v>2085</v>
      </c>
      <c r="C395" s="182" t="s">
        <v>0</v>
      </c>
    </row>
    <row r="396" spans="1:3" x14ac:dyDescent="0.25">
      <c r="A396" s="148"/>
      <c r="B396" s="216"/>
      <c r="C396" s="149"/>
    </row>
    <row r="397" spans="1:3" ht="78.75" x14ac:dyDescent="0.25">
      <c r="A397" s="181" t="s">
        <v>741</v>
      </c>
      <c r="B397" s="217" t="s">
        <v>2086</v>
      </c>
      <c r="C397" s="182" t="s">
        <v>742</v>
      </c>
    </row>
    <row r="398" spans="1:3" ht="56.25" x14ac:dyDescent="0.25">
      <c r="A398" s="181" t="s">
        <v>745</v>
      </c>
      <c r="B398" s="217" t="s">
        <v>2087</v>
      </c>
      <c r="C398" s="182" t="s">
        <v>746</v>
      </c>
    </row>
    <row r="399" spans="1:3" ht="38.25" x14ac:dyDescent="0.25">
      <c r="A399" s="181" t="s">
        <v>750</v>
      </c>
      <c r="B399" s="217" t="s">
        <v>2088</v>
      </c>
      <c r="C399" s="182" t="s">
        <v>18</v>
      </c>
    </row>
    <row r="400" spans="1:3" ht="25.5" x14ac:dyDescent="0.25">
      <c r="A400" s="181" t="s">
        <v>143</v>
      </c>
      <c r="B400" s="217" t="s">
        <v>2089</v>
      </c>
      <c r="C400" s="182" t="s">
        <v>19</v>
      </c>
    </row>
    <row r="401" spans="1:3" ht="22.5" x14ac:dyDescent="0.25">
      <c r="A401" s="181" t="s">
        <v>755</v>
      </c>
      <c r="B401" s="217" t="s">
        <v>2090</v>
      </c>
      <c r="C401" s="182" t="s">
        <v>20</v>
      </c>
    </row>
    <row r="402" spans="1:3" ht="25.5" x14ac:dyDescent="0.25">
      <c r="A402" s="181" t="s">
        <v>758</v>
      </c>
      <c r="B402" s="217" t="s">
        <v>2091</v>
      </c>
      <c r="C402" s="182" t="s">
        <v>21</v>
      </c>
    </row>
    <row r="403" spans="1:3" ht="25.5" x14ac:dyDescent="0.25">
      <c r="A403" s="181" t="s">
        <v>203</v>
      </c>
      <c r="B403" s="217" t="s">
        <v>2092</v>
      </c>
      <c r="C403" s="182"/>
    </row>
    <row r="404" spans="1:3" ht="22.5" x14ac:dyDescent="0.25">
      <c r="A404" s="181" t="s">
        <v>437</v>
      </c>
      <c r="B404" s="217" t="s">
        <v>2093</v>
      </c>
      <c r="C404" s="182" t="s">
        <v>761</v>
      </c>
    </row>
    <row r="405" spans="1:3" x14ac:dyDescent="0.25">
      <c r="A405" s="148"/>
      <c r="B405" s="218"/>
      <c r="C405" s="149"/>
    </row>
    <row r="406" spans="1:3" ht="22.5" x14ac:dyDescent="0.25">
      <c r="A406" s="181" t="s">
        <v>727</v>
      </c>
      <c r="B406" s="217" t="s">
        <v>2094</v>
      </c>
      <c r="C406" s="182" t="s">
        <v>766</v>
      </c>
    </row>
    <row r="407" spans="1:3" ht="38.25" x14ac:dyDescent="0.25">
      <c r="A407" s="181" t="s">
        <v>769</v>
      </c>
      <c r="B407" s="217" t="s">
        <v>2095</v>
      </c>
      <c r="C407" s="182"/>
    </row>
    <row r="408" spans="1:3" ht="38.25" x14ac:dyDescent="0.25">
      <c r="A408" s="181" t="s">
        <v>772</v>
      </c>
      <c r="B408" s="217" t="s">
        <v>2096</v>
      </c>
      <c r="C408" s="182" t="s">
        <v>16</v>
      </c>
    </row>
    <row r="409" spans="1:3" x14ac:dyDescent="0.25">
      <c r="A409" s="148"/>
      <c r="B409" s="216"/>
      <c r="C409" s="183"/>
    </row>
    <row r="410" spans="1:3" ht="25.5" x14ac:dyDescent="0.25">
      <c r="A410" s="181" t="s">
        <v>837</v>
      </c>
      <c r="B410" s="217" t="s">
        <v>2097</v>
      </c>
      <c r="C410" s="182" t="s">
        <v>838</v>
      </c>
    </row>
    <row r="411" spans="1:3" ht="25.5" x14ac:dyDescent="0.25">
      <c r="A411" s="181" t="s">
        <v>841</v>
      </c>
      <c r="B411" s="217" t="s">
        <v>2098</v>
      </c>
      <c r="C411" s="182" t="s">
        <v>3</v>
      </c>
    </row>
    <row r="412" spans="1:3" ht="38.25" x14ac:dyDescent="0.25">
      <c r="A412" s="181" t="s">
        <v>844</v>
      </c>
      <c r="B412" s="217" t="s">
        <v>2099</v>
      </c>
      <c r="C412" s="182" t="s">
        <v>4</v>
      </c>
    </row>
    <row r="413" spans="1:3" ht="25.5" x14ac:dyDescent="0.25">
      <c r="A413" s="181" t="s">
        <v>159</v>
      </c>
      <c r="B413" s="217" t="s">
        <v>2100</v>
      </c>
      <c r="C413" s="182" t="s">
        <v>848</v>
      </c>
    </row>
    <row r="414" spans="1:3" x14ac:dyDescent="0.25">
      <c r="A414" s="148"/>
      <c r="B414" s="218"/>
      <c r="C414" s="149"/>
    </row>
    <row r="415" spans="1:3" ht="51" x14ac:dyDescent="0.25">
      <c r="A415" s="181" t="s">
        <v>6</v>
      </c>
      <c r="B415" s="217" t="s">
        <v>2101</v>
      </c>
      <c r="C415" s="182"/>
    </row>
    <row r="416" spans="1:3" ht="45" x14ac:dyDescent="0.25">
      <c r="A416" s="181" t="s">
        <v>856</v>
      </c>
      <c r="B416" s="217" t="s">
        <v>2102</v>
      </c>
      <c r="C416" s="182" t="s">
        <v>857</v>
      </c>
    </row>
    <row r="417" spans="1:3" ht="25.5" x14ac:dyDescent="0.25">
      <c r="A417" s="181" t="s">
        <v>860</v>
      </c>
      <c r="B417" s="217" t="s">
        <v>2103</v>
      </c>
      <c r="C417" s="182" t="s">
        <v>7</v>
      </c>
    </row>
    <row r="418" spans="1:3" ht="25.5" x14ac:dyDescent="0.25">
      <c r="A418" s="181" t="s">
        <v>143</v>
      </c>
      <c r="B418" s="217" t="s">
        <v>2104</v>
      </c>
      <c r="C418" s="182" t="s">
        <v>862</v>
      </c>
    </row>
    <row r="419" spans="1:3" ht="25.5" x14ac:dyDescent="0.25">
      <c r="A419" s="181" t="s">
        <v>865</v>
      </c>
      <c r="B419" s="217" t="s">
        <v>2105</v>
      </c>
      <c r="C419" s="182" t="s">
        <v>866</v>
      </c>
    </row>
    <row r="420" spans="1:3" ht="25.5" x14ac:dyDescent="0.25">
      <c r="A420" s="181" t="s">
        <v>869</v>
      </c>
      <c r="B420" s="217" t="s">
        <v>2106</v>
      </c>
      <c r="C420" s="182" t="s">
        <v>9</v>
      </c>
    </row>
    <row r="421" spans="1:3" ht="78.75" x14ac:dyDescent="0.25">
      <c r="A421" s="181" t="s">
        <v>871</v>
      </c>
      <c r="B421" s="217" t="s">
        <v>2107</v>
      </c>
      <c r="C421" s="182" t="s">
        <v>872</v>
      </c>
    </row>
    <row r="422" spans="1:3" ht="33.75" x14ac:dyDescent="0.25">
      <c r="A422" s="181" t="s">
        <v>184</v>
      </c>
      <c r="B422" s="217" t="s">
        <v>2108</v>
      </c>
      <c r="C422" s="182" t="s">
        <v>875</v>
      </c>
    </row>
    <row r="423" spans="1:3" ht="45" x14ac:dyDescent="0.25">
      <c r="A423" s="181" t="s">
        <v>878</v>
      </c>
      <c r="B423" s="217" t="s">
        <v>2109</v>
      </c>
      <c r="C423" s="182" t="s">
        <v>879</v>
      </c>
    </row>
    <row r="424" spans="1:3" ht="25.5" x14ac:dyDescent="0.25">
      <c r="A424" s="181" t="s">
        <v>883</v>
      </c>
      <c r="B424" s="217" t="s">
        <v>2110</v>
      </c>
      <c r="C424" s="182" t="s">
        <v>884</v>
      </c>
    </row>
    <row r="425" spans="1:3" ht="25.5" x14ac:dyDescent="0.25">
      <c r="A425" s="181" t="s">
        <v>886</v>
      </c>
      <c r="B425" s="217" t="s">
        <v>2111</v>
      </c>
      <c r="C425" s="182" t="s">
        <v>10</v>
      </c>
    </row>
    <row r="426" spans="1:3" ht="78.75" x14ac:dyDescent="0.25">
      <c r="A426" s="181" t="s">
        <v>889</v>
      </c>
      <c r="B426" s="217" t="s">
        <v>2112</v>
      </c>
      <c r="C426" s="182" t="s">
        <v>890</v>
      </c>
    </row>
    <row r="427" spans="1:3" ht="38.25" x14ac:dyDescent="0.25">
      <c r="A427" s="181" t="s">
        <v>893</v>
      </c>
      <c r="B427" s="217" t="s">
        <v>2113</v>
      </c>
      <c r="C427" s="182" t="s">
        <v>12</v>
      </c>
    </row>
    <row r="428" spans="1:3" x14ac:dyDescent="0.25">
      <c r="A428" s="162"/>
      <c r="B428" s="206"/>
      <c r="C428" s="163"/>
    </row>
    <row r="429" spans="1:3" ht="38.25" x14ac:dyDescent="0.25">
      <c r="A429" s="184" t="s">
        <v>296</v>
      </c>
      <c r="B429" s="219" t="s">
        <v>2114</v>
      </c>
      <c r="C429" s="185" t="s">
        <v>297</v>
      </c>
    </row>
    <row r="430" spans="1:3" ht="38.25" x14ac:dyDescent="0.25">
      <c r="A430" s="184" t="s">
        <v>296</v>
      </c>
      <c r="B430" s="219" t="s">
        <v>2115</v>
      </c>
      <c r="C430" s="185" t="s">
        <v>301</v>
      </c>
    </row>
    <row r="431" spans="1:3" ht="38.25" x14ac:dyDescent="0.25">
      <c r="A431" s="184" t="s">
        <v>296</v>
      </c>
      <c r="B431" s="219" t="s">
        <v>2116</v>
      </c>
      <c r="C431" s="185" t="s">
        <v>302</v>
      </c>
    </row>
    <row r="432" spans="1:3" ht="38.25" x14ac:dyDescent="0.25">
      <c r="A432" s="184" t="s">
        <v>296</v>
      </c>
      <c r="B432" s="219" t="s">
        <v>2117</v>
      </c>
      <c r="C432" s="185" t="s">
        <v>303</v>
      </c>
    </row>
    <row r="433" spans="1:3" ht="25.5" x14ac:dyDescent="0.25">
      <c r="A433" s="184" t="s">
        <v>143</v>
      </c>
      <c r="B433" s="219" t="s">
        <v>2118</v>
      </c>
      <c r="C433" s="185" t="s">
        <v>56</v>
      </c>
    </row>
    <row r="434" spans="1:3" ht="25.5" x14ac:dyDescent="0.25">
      <c r="A434" s="184" t="s">
        <v>143</v>
      </c>
      <c r="B434" s="219" t="s">
        <v>2119</v>
      </c>
      <c r="C434" s="185" t="s">
        <v>14</v>
      </c>
    </row>
    <row r="435" spans="1:3" ht="25.5" x14ac:dyDescent="0.25">
      <c r="A435" s="184" t="s">
        <v>143</v>
      </c>
      <c r="B435" s="219" t="s">
        <v>2120</v>
      </c>
      <c r="C435" s="185" t="s">
        <v>307</v>
      </c>
    </row>
    <row r="436" spans="1:3" ht="25.5" x14ac:dyDescent="0.25">
      <c r="A436" s="184" t="s">
        <v>203</v>
      </c>
      <c r="B436" s="219" t="s">
        <v>2121</v>
      </c>
      <c r="C436" s="185" t="s">
        <v>308</v>
      </c>
    </row>
    <row r="437" spans="1:3" ht="25.5" x14ac:dyDescent="0.25">
      <c r="A437" s="184" t="s">
        <v>203</v>
      </c>
      <c r="B437" s="219" t="s">
        <v>2122</v>
      </c>
      <c r="C437" s="185" t="s">
        <v>311</v>
      </c>
    </row>
    <row r="438" spans="1:3" ht="25.5" x14ac:dyDescent="0.25">
      <c r="A438" s="184" t="s">
        <v>312</v>
      </c>
      <c r="B438" s="219" t="s">
        <v>2123</v>
      </c>
      <c r="C438" s="185" t="s">
        <v>313</v>
      </c>
    </row>
    <row r="439" spans="1:3" ht="25.5" x14ac:dyDescent="0.25">
      <c r="A439" s="184" t="s">
        <v>312</v>
      </c>
      <c r="B439" s="219" t="s">
        <v>2124</v>
      </c>
      <c r="C439" s="185" t="s">
        <v>317</v>
      </c>
    </row>
    <row r="440" spans="1:3" ht="25.5" x14ac:dyDescent="0.25">
      <c r="A440" s="184" t="s">
        <v>312</v>
      </c>
      <c r="B440" s="219" t="s">
        <v>2125</v>
      </c>
      <c r="C440" s="185" t="s">
        <v>318</v>
      </c>
    </row>
    <row r="441" spans="1:3" ht="25.5" x14ac:dyDescent="0.25">
      <c r="A441" s="184" t="s">
        <v>319</v>
      </c>
      <c r="B441" s="219" t="s">
        <v>2126</v>
      </c>
      <c r="C441" s="185" t="s">
        <v>320</v>
      </c>
    </row>
    <row r="442" spans="1:3" ht="25.5" x14ac:dyDescent="0.25">
      <c r="A442" s="184" t="s">
        <v>217</v>
      </c>
      <c r="B442" s="219" t="s">
        <v>2127</v>
      </c>
      <c r="C442" s="185" t="s">
        <v>324</v>
      </c>
    </row>
    <row r="443" spans="1:3" ht="25.5" x14ac:dyDescent="0.25">
      <c r="A443" s="184" t="s">
        <v>217</v>
      </c>
      <c r="B443" s="219" t="s">
        <v>2128</v>
      </c>
      <c r="C443" s="185" t="s">
        <v>219</v>
      </c>
    </row>
    <row r="444" spans="1:3" ht="25.5" x14ac:dyDescent="0.25">
      <c r="A444" s="184" t="s">
        <v>217</v>
      </c>
      <c r="B444" s="219" t="s">
        <v>2129</v>
      </c>
      <c r="C444" s="185" t="s">
        <v>220</v>
      </c>
    </row>
    <row r="445" spans="1:3" ht="25.5" x14ac:dyDescent="0.25">
      <c r="A445" s="184" t="s">
        <v>222</v>
      </c>
      <c r="B445" s="219" t="s">
        <v>2130</v>
      </c>
      <c r="C445" s="185" t="s">
        <v>57</v>
      </c>
    </row>
    <row r="446" spans="1:3" ht="38.25" x14ac:dyDescent="0.25">
      <c r="A446" s="184" t="s">
        <v>225</v>
      </c>
      <c r="B446" s="219" t="s">
        <v>2131</v>
      </c>
      <c r="C446" s="185" t="s">
        <v>330</v>
      </c>
    </row>
    <row r="447" spans="1:3" ht="38.25" x14ac:dyDescent="0.25">
      <c r="A447" s="184" t="s">
        <v>225</v>
      </c>
      <c r="B447" s="219" t="s">
        <v>2132</v>
      </c>
      <c r="C447" s="185" t="s">
        <v>227</v>
      </c>
    </row>
    <row r="448" spans="1:3" ht="78.75" x14ac:dyDescent="0.25">
      <c r="A448" s="184" t="s">
        <v>225</v>
      </c>
      <c r="B448" s="219" t="s">
        <v>2133</v>
      </c>
      <c r="C448" s="185" t="s">
        <v>333</v>
      </c>
    </row>
    <row r="449" spans="1:3" ht="38.25" x14ac:dyDescent="0.25">
      <c r="A449" s="184" t="s">
        <v>225</v>
      </c>
      <c r="B449" s="219" t="s">
        <v>2134</v>
      </c>
      <c r="C449" s="185" t="s">
        <v>334</v>
      </c>
    </row>
    <row r="450" spans="1:3" ht="38.25" x14ac:dyDescent="0.25">
      <c r="A450" s="184" t="s">
        <v>225</v>
      </c>
      <c r="B450" s="219" t="s">
        <v>2135</v>
      </c>
      <c r="C450" s="185" t="s">
        <v>54</v>
      </c>
    </row>
    <row r="451" spans="1:3" ht="25.5" x14ac:dyDescent="0.25">
      <c r="A451" s="184" t="s">
        <v>232</v>
      </c>
      <c r="B451" s="219" t="s">
        <v>2136</v>
      </c>
      <c r="C451" s="185" t="s">
        <v>335</v>
      </c>
    </row>
    <row r="452" spans="1:3" ht="25.5" x14ac:dyDescent="0.25">
      <c r="A452" s="184" t="s">
        <v>232</v>
      </c>
      <c r="B452" s="219" t="s">
        <v>2137</v>
      </c>
      <c r="C452" s="185" t="s">
        <v>339</v>
      </c>
    </row>
    <row r="453" spans="1:3" ht="25.5" x14ac:dyDescent="0.25">
      <c r="A453" s="184" t="s">
        <v>232</v>
      </c>
      <c r="B453" s="219" t="s">
        <v>2138</v>
      </c>
      <c r="C453" s="185" t="s">
        <v>234</v>
      </c>
    </row>
    <row r="454" spans="1:3" ht="25.5" x14ac:dyDescent="0.25">
      <c r="A454" s="184" t="s">
        <v>249</v>
      </c>
      <c r="B454" s="219" t="s">
        <v>2139</v>
      </c>
      <c r="C454" s="185" t="s">
        <v>340</v>
      </c>
    </row>
    <row r="455" spans="1:3" ht="25.5" x14ac:dyDescent="0.25">
      <c r="A455" s="184" t="s">
        <v>249</v>
      </c>
      <c r="B455" s="219" t="s">
        <v>2140</v>
      </c>
      <c r="C455" s="185" t="s">
        <v>251</v>
      </c>
    </row>
    <row r="456" spans="1:3" ht="25.5" x14ac:dyDescent="0.25">
      <c r="A456" s="184" t="s">
        <v>249</v>
      </c>
      <c r="B456" s="219" t="s">
        <v>2141</v>
      </c>
      <c r="C456" s="185" t="s">
        <v>344</v>
      </c>
    </row>
    <row r="457" spans="1:3" ht="25.5" x14ac:dyDescent="0.25">
      <c r="A457" s="184" t="s">
        <v>254</v>
      </c>
      <c r="B457" s="219" t="s">
        <v>2142</v>
      </c>
      <c r="C457" s="185" t="s">
        <v>60</v>
      </c>
    </row>
    <row r="458" spans="1:3" ht="25.5" x14ac:dyDescent="0.25">
      <c r="A458" s="184" t="s">
        <v>254</v>
      </c>
      <c r="B458" s="219" t="s">
        <v>2143</v>
      </c>
      <c r="C458" s="185" t="s">
        <v>256</v>
      </c>
    </row>
    <row r="459" spans="1:3" ht="25.5" x14ac:dyDescent="0.25">
      <c r="A459" s="184" t="s">
        <v>348</v>
      </c>
      <c r="B459" s="219" t="s">
        <v>2144</v>
      </c>
      <c r="C459" s="185" t="s">
        <v>349</v>
      </c>
    </row>
    <row r="460" spans="1:3" ht="25.5" x14ac:dyDescent="0.25">
      <c r="A460" s="184" t="s">
        <v>264</v>
      </c>
      <c r="B460" s="219" t="s">
        <v>2145</v>
      </c>
      <c r="C460" s="185" t="s">
        <v>353</v>
      </c>
    </row>
    <row r="461" spans="1:3" ht="25.5" x14ac:dyDescent="0.25">
      <c r="A461" s="184" t="s">
        <v>264</v>
      </c>
      <c r="B461" s="219" t="s">
        <v>2146</v>
      </c>
      <c r="C461" s="185" t="s">
        <v>357</v>
      </c>
    </row>
    <row r="462" spans="1:3" ht="25.5" x14ac:dyDescent="0.25">
      <c r="A462" s="184" t="s">
        <v>264</v>
      </c>
      <c r="B462" s="219" t="s">
        <v>2147</v>
      </c>
      <c r="C462" s="185" t="s">
        <v>358</v>
      </c>
    </row>
    <row r="463" spans="1:3" ht="25.5" x14ac:dyDescent="0.25">
      <c r="A463" s="184" t="s">
        <v>265</v>
      </c>
      <c r="B463" s="219" t="s">
        <v>2148</v>
      </c>
      <c r="C463" s="185" t="s">
        <v>266</v>
      </c>
    </row>
    <row r="464" spans="1:3" ht="38.25" x14ac:dyDescent="0.25">
      <c r="A464" s="184" t="s">
        <v>268</v>
      </c>
      <c r="B464" s="219" t="s">
        <v>2149</v>
      </c>
      <c r="C464" s="185" t="s">
        <v>361</v>
      </c>
    </row>
    <row r="465" spans="1:3" ht="38.25" x14ac:dyDescent="0.25">
      <c r="A465" s="184" t="s">
        <v>190</v>
      </c>
      <c r="B465" s="219" t="s">
        <v>2150</v>
      </c>
      <c r="C465" s="185" t="s">
        <v>363</v>
      </c>
    </row>
    <row r="466" spans="1:3" ht="38.25" x14ac:dyDescent="0.25">
      <c r="A466" s="184" t="s">
        <v>190</v>
      </c>
      <c r="B466" s="219" t="s">
        <v>2151</v>
      </c>
      <c r="C466" s="185" t="s">
        <v>70</v>
      </c>
    </row>
    <row r="467" spans="1:3" ht="38.25" x14ac:dyDescent="0.25">
      <c r="A467" s="184" t="s">
        <v>190</v>
      </c>
      <c r="B467" s="219" t="s">
        <v>2152</v>
      </c>
      <c r="C467" s="185" t="s">
        <v>12</v>
      </c>
    </row>
    <row r="468" spans="1:3" x14ac:dyDescent="0.25">
      <c r="A468" s="162"/>
      <c r="B468" s="208"/>
      <c r="C468" s="163"/>
    </row>
    <row r="469" spans="1:3" ht="25.5" x14ac:dyDescent="0.25">
      <c r="A469" s="184" t="s">
        <v>367</v>
      </c>
      <c r="B469" s="219" t="s">
        <v>2153</v>
      </c>
      <c r="C469" s="185" t="s">
        <v>368</v>
      </c>
    </row>
    <row r="470" spans="1:3" ht="25.5" x14ac:dyDescent="0.25">
      <c r="A470" s="184" t="s">
        <v>367</v>
      </c>
      <c r="B470" s="219" t="s">
        <v>2154</v>
      </c>
      <c r="C470" s="185" t="s">
        <v>372</v>
      </c>
    </row>
    <row r="471" spans="1:3" ht="25.5" x14ac:dyDescent="0.25">
      <c r="A471" s="184" t="s">
        <v>367</v>
      </c>
      <c r="B471" s="219" t="s">
        <v>2155</v>
      </c>
      <c r="C471" s="185" t="s">
        <v>272</v>
      </c>
    </row>
    <row r="472" spans="1:3" ht="22.5" x14ac:dyDescent="0.25">
      <c r="A472" s="184" t="s">
        <v>273</v>
      </c>
      <c r="B472" s="219" t="s">
        <v>2156</v>
      </c>
      <c r="C472" s="185" t="s">
        <v>373</v>
      </c>
    </row>
    <row r="473" spans="1:3" x14ac:dyDescent="0.25">
      <c r="A473" s="184" t="s">
        <v>273</v>
      </c>
      <c r="B473" s="219" t="s">
        <v>2157</v>
      </c>
      <c r="C473" s="185" t="s">
        <v>376</v>
      </c>
    </row>
    <row r="474" spans="1:3" x14ac:dyDescent="0.25">
      <c r="A474" s="184" t="s">
        <v>273</v>
      </c>
      <c r="B474" s="219" t="s">
        <v>2158</v>
      </c>
      <c r="C474" s="185" t="s">
        <v>377</v>
      </c>
    </row>
    <row r="475" spans="1:3" x14ac:dyDescent="0.25">
      <c r="A475" s="184" t="s">
        <v>273</v>
      </c>
      <c r="B475" s="219" t="s">
        <v>2159</v>
      </c>
      <c r="C475" s="185" t="s">
        <v>378</v>
      </c>
    </row>
    <row r="476" spans="1:3" ht="25.5" x14ac:dyDescent="0.25">
      <c r="A476" s="184" t="s">
        <v>143</v>
      </c>
      <c r="B476" s="219" t="s">
        <v>2160</v>
      </c>
      <c r="C476" s="185" t="s">
        <v>379</v>
      </c>
    </row>
    <row r="477" spans="1:3" ht="25.5" x14ac:dyDescent="0.25">
      <c r="A477" s="184" t="s">
        <v>143</v>
      </c>
      <c r="B477" s="219" t="s">
        <v>2161</v>
      </c>
      <c r="C477" s="185" t="s">
        <v>274</v>
      </c>
    </row>
    <row r="478" spans="1:3" ht="25.5" x14ac:dyDescent="0.25">
      <c r="A478" s="184" t="s">
        <v>143</v>
      </c>
      <c r="B478" s="219" t="s">
        <v>2162</v>
      </c>
      <c r="C478" s="185" t="s">
        <v>275</v>
      </c>
    </row>
    <row r="479" spans="1:3" ht="25.5" x14ac:dyDescent="0.25">
      <c r="A479" s="184" t="s">
        <v>278</v>
      </c>
      <c r="B479" s="219" t="s">
        <v>2163</v>
      </c>
      <c r="C479" s="185" t="s">
        <v>380</v>
      </c>
    </row>
    <row r="480" spans="1:3" ht="25.5" x14ac:dyDescent="0.25">
      <c r="A480" s="184" t="s">
        <v>278</v>
      </c>
      <c r="B480" s="219" t="s">
        <v>2164</v>
      </c>
      <c r="C480" s="185" t="s">
        <v>383</v>
      </c>
    </row>
    <row r="481" spans="1:3" ht="25.5" x14ac:dyDescent="0.25">
      <c r="A481" s="184" t="s">
        <v>278</v>
      </c>
      <c r="B481" s="219" t="s">
        <v>2165</v>
      </c>
      <c r="C481" s="185" t="s">
        <v>279</v>
      </c>
    </row>
    <row r="482" spans="1:3" ht="25.5" x14ac:dyDescent="0.25">
      <c r="A482" s="184" t="s">
        <v>278</v>
      </c>
      <c r="B482" s="219" t="s">
        <v>2166</v>
      </c>
      <c r="C482" s="185" t="s">
        <v>384</v>
      </c>
    </row>
    <row r="483" spans="1:3" x14ac:dyDescent="0.25">
      <c r="A483" s="162"/>
      <c r="B483" s="208"/>
      <c r="C483" s="163"/>
    </row>
    <row r="484" spans="1:3" ht="25.5" x14ac:dyDescent="0.25">
      <c r="A484" s="184" t="s">
        <v>385</v>
      </c>
      <c r="B484" s="219" t="s">
        <v>2167</v>
      </c>
      <c r="C484" s="185" t="s">
        <v>386</v>
      </c>
    </row>
    <row r="485" spans="1:3" ht="25.5" x14ac:dyDescent="0.25">
      <c r="A485" s="184" t="s">
        <v>385</v>
      </c>
      <c r="B485" s="219" t="s">
        <v>2168</v>
      </c>
      <c r="C485" s="185" t="s">
        <v>389</v>
      </c>
    </row>
    <row r="486" spans="1:3" ht="38.25" x14ac:dyDescent="0.25">
      <c r="A486" s="184" t="s">
        <v>282</v>
      </c>
      <c r="B486" s="219" t="s">
        <v>2169</v>
      </c>
      <c r="C486" s="185" t="s">
        <v>75</v>
      </c>
    </row>
    <row r="487" spans="1:3" ht="38.25" x14ac:dyDescent="0.25">
      <c r="A487" s="184" t="s">
        <v>282</v>
      </c>
      <c r="B487" s="219" t="s">
        <v>2170</v>
      </c>
      <c r="C487" s="185" t="s">
        <v>391</v>
      </c>
    </row>
    <row r="488" spans="1:3" ht="25.5" x14ac:dyDescent="0.25">
      <c r="A488" s="184" t="s">
        <v>285</v>
      </c>
      <c r="B488" s="219" t="s">
        <v>2171</v>
      </c>
      <c r="C488" s="185" t="s">
        <v>76</v>
      </c>
    </row>
    <row r="489" spans="1:3" ht="25.5" x14ac:dyDescent="0.25">
      <c r="A489" s="184" t="s">
        <v>285</v>
      </c>
      <c r="B489" s="219" t="s">
        <v>2172</v>
      </c>
      <c r="C489" s="185" t="s">
        <v>394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filterMode="1">
    <pageSetUpPr fitToPage="1"/>
  </sheetPr>
  <dimension ref="A1:AMW414"/>
  <sheetViews>
    <sheetView tabSelected="1" zoomScaleNormal="100" workbookViewId="0">
      <pane ySplit="2" topLeftCell="A46" activePane="bottomLeft" state="frozen"/>
      <selection pane="bottomLeft" activeCell="A43" sqref="A43"/>
    </sheetView>
  </sheetViews>
  <sheetFormatPr baseColWidth="10" defaultColWidth="9.140625" defaultRowHeight="21" x14ac:dyDescent="0.2"/>
  <cols>
    <col min="1" max="1" width="21.42578125" style="21" customWidth="1"/>
    <col min="2" max="2" width="24.85546875" style="21" customWidth="1"/>
    <col min="3" max="3" width="22.5703125" style="21" bestFit="1" customWidth="1"/>
    <col min="4" max="4" width="12.28515625" style="21" bestFit="1" customWidth="1"/>
    <col min="5" max="7" width="12.28515625" style="21" customWidth="1"/>
    <col min="8" max="8" width="10.7109375" style="21" customWidth="1"/>
    <col min="9" max="9" width="25.140625" style="22" customWidth="1"/>
    <col min="10" max="10" width="21.85546875" style="220" customWidth="1"/>
    <col min="11" max="11" width="62.85546875" style="21" customWidth="1"/>
    <col min="12" max="12" width="18" style="32" hidden="1" customWidth="1"/>
    <col min="13" max="14" width="13.85546875" style="21" customWidth="1"/>
    <col min="15" max="15" width="13.85546875" style="43" customWidth="1"/>
    <col min="16" max="16" width="11.85546875" style="43" customWidth="1"/>
    <col min="17" max="17" width="40" style="22" customWidth="1"/>
    <col min="18" max="18" width="9.85546875" style="21" customWidth="1"/>
    <col min="19" max="19" width="40" style="22" customWidth="1"/>
    <col min="20" max="20" width="9.42578125" style="21" customWidth="1"/>
    <col min="21" max="21" width="40" style="22" customWidth="1"/>
    <col min="22" max="22" width="9.5703125" style="21" customWidth="1"/>
    <col min="23" max="23" width="13.85546875" style="21" customWidth="1"/>
    <col min="24" max="24" width="13.85546875" style="43" customWidth="1"/>
    <col min="25" max="25" width="18.140625" style="54" customWidth="1"/>
    <col min="26" max="26" width="79.5703125" style="21" hidden="1" customWidth="1"/>
    <col min="27" max="27" width="62.5703125" style="22" customWidth="1"/>
    <col min="28" max="28" width="22.7109375" style="21" customWidth="1"/>
    <col min="29" max="29" width="25.28515625" style="21" customWidth="1"/>
    <col min="30" max="30" width="48" style="21" customWidth="1"/>
    <col min="31" max="767" width="9.140625" style="21"/>
    <col min="768" max="768" width="11.42578125" style="21" bestFit="1" customWidth="1"/>
    <col min="769" max="1037" width="9.140625" style="21"/>
    <col min="1038" max="16384" width="9.140625" style="26"/>
  </cols>
  <sheetData>
    <row r="1" spans="1:30" s="21" customFormat="1" ht="39" customHeight="1" thickTop="1" thickBot="1" x14ac:dyDescent="0.3">
      <c r="A1" s="243" t="s">
        <v>1044</v>
      </c>
      <c r="B1" s="244"/>
      <c r="C1" s="245"/>
      <c r="D1" s="243" t="s">
        <v>1047</v>
      </c>
      <c r="E1" s="244"/>
      <c r="F1" s="244"/>
      <c r="G1" s="244"/>
      <c r="H1" s="245"/>
      <c r="I1" s="240" t="s">
        <v>1005</v>
      </c>
      <c r="J1" s="241"/>
      <c r="K1" s="241"/>
      <c r="L1" s="241"/>
      <c r="M1" s="241"/>
      <c r="N1" s="241"/>
      <c r="O1" s="241"/>
      <c r="P1" s="242"/>
      <c r="Q1" s="240" t="s">
        <v>1006</v>
      </c>
      <c r="R1" s="241"/>
      <c r="S1" s="241"/>
      <c r="T1" s="241"/>
      <c r="U1" s="241"/>
      <c r="V1" s="241"/>
      <c r="W1" s="241"/>
      <c r="X1" s="242"/>
      <c r="Y1" s="72"/>
      <c r="Z1" s="39"/>
      <c r="AA1" s="237" t="s">
        <v>1092</v>
      </c>
      <c r="AB1" s="238"/>
      <c r="AC1" s="238"/>
      <c r="AD1" s="239"/>
    </row>
    <row r="2" spans="1:30" s="21" customFormat="1" ht="111" customHeight="1" thickTop="1" thickBot="1" x14ac:dyDescent="0.3">
      <c r="A2" s="67" t="s">
        <v>133</v>
      </c>
      <c r="B2" s="67" t="s">
        <v>84</v>
      </c>
      <c r="C2" s="67" t="s">
        <v>85</v>
      </c>
      <c r="D2" s="67" t="s">
        <v>134</v>
      </c>
      <c r="E2" s="67" t="s">
        <v>1094</v>
      </c>
      <c r="F2" s="67" t="s">
        <v>1045</v>
      </c>
      <c r="G2" s="67" t="s">
        <v>1046</v>
      </c>
      <c r="H2" s="67" t="s">
        <v>51</v>
      </c>
      <c r="I2" s="67" t="s">
        <v>135</v>
      </c>
      <c r="J2" s="188" t="s">
        <v>1754</v>
      </c>
      <c r="K2" s="67" t="s">
        <v>140</v>
      </c>
      <c r="L2" s="68" t="s">
        <v>1007</v>
      </c>
      <c r="M2" s="67" t="s">
        <v>136</v>
      </c>
      <c r="N2" s="69" t="s">
        <v>137</v>
      </c>
      <c r="O2" s="70" t="s">
        <v>138</v>
      </c>
      <c r="P2" s="71" t="s">
        <v>1004</v>
      </c>
      <c r="Q2" s="73" t="s">
        <v>237</v>
      </c>
      <c r="R2" s="74" t="s">
        <v>1001</v>
      </c>
      <c r="S2" s="73" t="s">
        <v>238</v>
      </c>
      <c r="T2" s="74" t="s">
        <v>1001</v>
      </c>
      <c r="U2" s="73" t="s">
        <v>239</v>
      </c>
      <c r="V2" s="40" t="s">
        <v>1001</v>
      </c>
      <c r="W2" s="75" t="s">
        <v>113</v>
      </c>
      <c r="X2" s="76" t="s">
        <v>1118</v>
      </c>
      <c r="Y2" s="51" t="s">
        <v>120</v>
      </c>
      <c r="Z2" s="38" t="s">
        <v>207</v>
      </c>
      <c r="AA2" s="66" t="s">
        <v>1093</v>
      </c>
      <c r="AB2" s="66" t="s">
        <v>1089</v>
      </c>
      <c r="AC2" s="66" t="s">
        <v>1090</v>
      </c>
      <c r="AD2" s="66" t="s">
        <v>1091</v>
      </c>
    </row>
    <row r="3" spans="1:30" s="21" customFormat="1" ht="154.5" hidden="1" thickTop="1" thickBot="1" x14ac:dyDescent="0.3">
      <c r="A3" s="23" t="s">
        <v>438</v>
      </c>
      <c r="B3" s="23" t="s">
        <v>1290</v>
      </c>
      <c r="C3" s="23" t="s">
        <v>1341</v>
      </c>
      <c r="D3" s="23" t="s">
        <v>83</v>
      </c>
      <c r="E3" s="23" t="s">
        <v>1049</v>
      </c>
      <c r="F3" s="23" t="s">
        <v>1645</v>
      </c>
      <c r="G3" s="23" t="s">
        <v>1062</v>
      </c>
      <c r="H3" s="23" t="s">
        <v>1055</v>
      </c>
      <c r="I3" s="24" t="s">
        <v>1346</v>
      </c>
      <c r="J3" s="189" t="str">
        <f>+VLOOKUP(I3,Feuil1!A:C,2,FALSE)</f>
        <v>R1-2-1-1</v>
      </c>
      <c r="K3" s="24" t="s">
        <v>1347</v>
      </c>
      <c r="L3" s="29"/>
      <c r="M3" s="59">
        <v>4</v>
      </c>
      <c r="N3" s="60">
        <v>4</v>
      </c>
      <c r="O3" s="42">
        <f t="shared" ref="O3:O66" si="0">M3*N3</f>
        <v>16</v>
      </c>
      <c r="P3" s="42">
        <f t="shared" ref="P3:P66" si="1">_xlfn.IFS(O3&lt;1,"KO",O3&lt;=3,1,O3&lt;=6,2,O3&lt;=16,3,O3&lt;16,"KO")</f>
        <v>3</v>
      </c>
      <c r="Q3" s="44" t="s">
        <v>1348</v>
      </c>
      <c r="R3" s="59">
        <v>2</v>
      </c>
      <c r="S3" s="25" t="s">
        <v>1349</v>
      </c>
      <c r="T3" s="59">
        <v>1</v>
      </c>
      <c r="U3" s="25" t="s">
        <v>1350</v>
      </c>
      <c r="V3" s="59">
        <v>1</v>
      </c>
      <c r="W3" s="41">
        <f t="shared" ref="W3:W66" si="2">R3+T3+V3</f>
        <v>4</v>
      </c>
      <c r="X3" s="50">
        <f t="shared" ref="X3:X66" si="3">_xlfn.IFS(W3&lt;0,"KO",W3&lt;=5,3,W3&lt;=10,2,W3&lt;=15,1,W3&gt;16,"KO")</f>
        <v>3</v>
      </c>
      <c r="Y3" s="52">
        <f t="shared" ref="Y3:Y66" si="4">P3*X3</f>
        <v>9</v>
      </c>
      <c r="Z3" s="56"/>
      <c r="AA3" s="123" t="s">
        <v>2173</v>
      </c>
      <c r="AB3" s="23" t="s">
        <v>1546</v>
      </c>
      <c r="AC3" s="23"/>
      <c r="AD3" s="23"/>
    </row>
    <row r="4" spans="1:30" s="21" customFormat="1" ht="167.25" hidden="1" thickTop="1" thickBot="1" x14ac:dyDescent="0.3">
      <c r="A4" s="23" t="s">
        <v>50</v>
      </c>
      <c r="B4" s="23" t="s">
        <v>141</v>
      </c>
      <c r="C4" s="23" t="s">
        <v>142</v>
      </c>
      <c r="D4" s="23" t="s">
        <v>83</v>
      </c>
      <c r="E4" s="23" t="s">
        <v>1051</v>
      </c>
      <c r="F4" s="23" t="s">
        <v>1085</v>
      </c>
      <c r="G4" s="23" t="s">
        <v>1085</v>
      </c>
      <c r="H4" s="23" t="s">
        <v>1066</v>
      </c>
      <c r="I4" s="24" t="s">
        <v>222</v>
      </c>
      <c r="J4" s="189" t="str">
        <f>+VLOOKUP(I4,Feuil1!A:C,2,FALSE)</f>
        <v>R2-2-1-1</v>
      </c>
      <c r="K4" s="24" t="s">
        <v>57</v>
      </c>
      <c r="L4" s="29"/>
      <c r="M4" s="59">
        <v>4</v>
      </c>
      <c r="N4" s="60">
        <v>4</v>
      </c>
      <c r="O4" s="42">
        <f t="shared" si="0"/>
        <v>16</v>
      </c>
      <c r="P4" s="42">
        <f t="shared" si="1"/>
        <v>3</v>
      </c>
      <c r="Q4" s="44" t="s">
        <v>224</v>
      </c>
      <c r="R4" s="59">
        <v>0</v>
      </c>
      <c r="S4" s="25" t="s">
        <v>223</v>
      </c>
      <c r="T4" s="59">
        <v>0</v>
      </c>
      <c r="U4" s="25" t="s">
        <v>202</v>
      </c>
      <c r="V4" s="59">
        <v>0</v>
      </c>
      <c r="W4" s="41">
        <f t="shared" si="2"/>
        <v>0</v>
      </c>
      <c r="X4" s="50">
        <f t="shared" si="3"/>
        <v>3</v>
      </c>
      <c r="Y4" s="52">
        <f t="shared" si="4"/>
        <v>9</v>
      </c>
      <c r="Z4" s="56"/>
      <c r="AA4" s="111" t="s">
        <v>1579</v>
      </c>
      <c r="AB4" s="221">
        <v>45078</v>
      </c>
      <c r="AC4" s="23"/>
      <c r="AD4" s="23"/>
    </row>
    <row r="5" spans="1:30" s="21" customFormat="1" ht="333" hidden="1" thickTop="1" thickBot="1" x14ac:dyDescent="0.3">
      <c r="A5" s="23" t="s">
        <v>50</v>
      </c>
      <c r="B5" s="23" t="s">
        <v>141</v>
      </c>
      <c r="C5" s="23" t="s">
        <v>142</v>
      </c>
      <c r="D5" s="23" t="s">
        <v>83</v>
      </c>
      <c r="E5" s="23" t="s">
        <v>1049</v>
      </c>
      <c r="F5" s="23" t="s">
        <v>1057</v>
      </c>
      <c r="G5" s="23" t="s">
        <v>1062</v>
      </c>
      <c r="H5" s="23" t="s">
        <v>1055</v>
      </c>
      <c r="I5" s="24" t="s">
        <v>225</v>
      </c>
      <c r="J5" s="189" t="str">
        <f>+VLOOKUP(I5,Feuil1!A:C,2,FALSE)</f>
        <v>R2-2-1-2</v>
      </c>
      <c r="K5" s="24" t="s">
        <v>226</v>
      </c>
      <c r="L5" s="29"/>
      <c r="M5" s="59">
        <v>4</v>
      </c>
      <c r="N5" s="60">
        <v>4</v>
      </c>
      <c r="O5" s="42">
        <f t="shared" si="0"/>
        <v>16</v>
      </c>
      <c r="P5" s="42">
        <f t="shared" si="1"/>
        <v>3</v>
      </c>
      <c r="Q5" s="44" t="s">
        <v>231</v>
      </c>
      <c r="R5" s="59">
        <v>0</v>
      </c>
      <c r="S5" s="25" t="s">
        <v>230</v>
      </c>
      <c r="T5" s="59">
        <v>0</v>
      </c>
      <c r="U5" s="25"/>
      <c r="V5" s="59">
        <v>5</v>
      </c>
      <c r="W5" s="41">
        <f t="shared" si="2"/>
        <v>5</v>
      </c>
      <c r="X5" s="50">
        <f t="shared" si="3"/>
        <v>3</v>
      </c>
      <c r="Y5" s="52">
        <f t="shared" si="4"/>
        <v>9</v>
      </c>
      <c r="Z5" s="56"/>
      <c r="AA5" s="111" t="s">
        <v>1757</v>
      </c>
      <c r="AB5" s="221">
        <v>45078</v>
      </c>
      <c r="AC5" s="23"/>
      <c r="AD5" s="23"/>
    </row>
    <row r="6" spans="1:30" s="21" customFormat="1" ht="307.5" hidden="1" thickTop="1" thickBot="1" x14ac:dyDescent="0.3">
      <c r="A6" s="23" t="s">
        <v>50</v>
      </c>
      <c r="B6" s="23" t="s">
        <v>141</v>
      </c>
      <c r="C6" s="23" t="s">
        <v>142</v>
      </c>
      <c r="D6" s="23" t="s">
        <v>83</v>
      </c>
      <c r="E6" s="23" t="s">
        <v>1049</v>
      </c>
      <c r="F6" s="23" t="s">
        <v>1057</v>
      </c>
      <c r="G6" s="23" t="s">
        <v>1062</v>
      </c>
      <c r="H6" s="23" t="s">
        <v>1055</v>
      </c>
      <c r="I6" s="24" t="s">
        <v>225</v>
      </c>
      <c r="J6" s="189" t="str">
        <f>+VLOOKUP(I6,Feuil1!A:C,2,FALSE)</f>
        <v>R2-2-1-2</v>
      </c>
      <c r="K6" s="24" t="s">
        <v>227</v>
      </c>
      <c r="L6" s="29"/>
      <c r="M6" s="59">
        <v>4</v>
      </c>
      <c r="N6" s="60">
        <v>4</v>
      </c>
      <c r="O6" s="42">
        <f t="shared" si="0"/>
        <v>16</v>
      </c>
      <c r="P6" s="42">
        <f t="shared" si="1"/>
        <v>3</v>
      </c>
      <c r="Q6" s="44"/>
      <c r="R6" s="59">
        <v>0</v>
      </c>
      <c r="S6" s="25"/>
      <c r="T6" s="59">
        <v>0</v>
      </c>
      <c r="U6" s="25"/>
      <c r="V6" s="59">
        <v>5</v>
      </c>
      <c r="W6" s="41">
        <f t="shared" si="2"/>
        <v>5</v>
      </c>
      <c r="X6" s="50">
        <f t="shared" si="3"/>
        <v>3</v>
      </c>
      <c r="Y6" s="52">
        <f t="shared" si="4"/>
        <v>9</v>
      </c>
      <c r="Z6" s="56"/>
      <c r="AA6" s="111" t="s">
        <v>1757</v>
      </c>
      <c r="AB6" s="221">
        <v>45078</v>
      </c>
      <c r="AC6" s="23"/>
      <c r="AD6" s="23"/>
    </row>
    <row r="7" spans="1:30" s="21" customFormat="1" ht="307.5" hidden="1" thickTop="1" thickBot="1" x14ac:dyDescent="0.3">
      <c r="A7" s="23" t="s">
        <v>50</v>
      </c>
      <c r="B7" s="23" t="s">
        <v>141</v>
      </c>
      <c r="C7" s="23" t="s">
        <v>142</v>
      </c>
      <c r="D7" s="23" t="s">
        <v>83</v>
      </c>
      <c r="E7" s="23" t="s">
        <v>1049</v>
      </c>
      <c r="F7" s="23" t="s">
        <v>1057</v>
      </c>
      <c r="G7" s="23" t="s">
        <v>1062</v>
      </c>
      <c r="H7" s="23" t="s">
        <v>1055</v>
      </c>
      <c r="I7" s="24" t="s">
        <v>225</v>
      </c>
      <c r="J7" s="189" t="str">
        <f>+VLOOKUP(I7,Feuil1!A:C,2,FALSE)</f>
        <v>R2-2-1-2</v>
      </c>
      <c r="K7" s="24" t="s">
        <v>59</v>
      </c>
      <c r="L7" s="29"/>
      <c r="M7" s="59">
        <v>4</v>
      </c>
      <c r="N7" s="60">
        <v>4</v>
      </c>
      <c r="O7" s="42">
        <f t="shared" si="0"/>
        <v>16</v>
      </c>
      <c r="P7" s="42">
        <f t="shared" si="1"/>
        <v>3</v>
      </c>
      <c r="Q7" s="44"/>
      <c r="R7" s="59">
        <v>0</v>
      </c>
      <c r="S7" s="25"/>
      <c r="T7" s="59">
        <v>0</v>
      </c>
      <c r="U7" s="25"/>
      <c r="V7" s="59">
        <v>5</v>
      </c>
      <c r="W7" s="41">
        <f t="shared" si="2"/>
        <v>5</v>
      </c>
      <c r="X7" s="50">
        <f t="shared" si="3"/>
        <v>3</v>
      </c>
      <c r="Y7" s="52">
        <f t="shared" si="4"/>
        <v>9</v>
      </c>
      <c r="Z7" s="56"/>
      <c r="AA7" s="111" t="s">
        <v>1757</v>
      </c>
      <c r="AB7" s="221">
        <v>45078</v>
      </c>
      <c r="AC7" s="23"/>
      <c r="AD7" s="23"/>
    </row>
    <row r="8" spans="1:30" s="21" customFormat="1" ht="307.5" hidden="1" thickTop="1" thickBot="1" x14ac:dyDescent="0.3">
      <c r="A8" s="23" t="s">
        <v>50</v>
      </c>
      <c r="B8" s="23" t="s">
        <v>141</v>
      </c>
      <c r="C8" s="23" t="s">
        <v>142</v>
      </c>
      <c r="D8" s="23" t="s">
        <v>83</v>
      </c>
      <c r="E8" s="23" t="s">
        <v>1049</v>
      </c>
      <c r="F8" s="23" t="s">
        <v>1057</v>
      </c>
      <c r="G8" s="23" t="s">
        <v>1062</v>
      </c>
      <c r="H8" s="23" t="s">
        <v>1055</v>
      </c>
      <c r="I8" s="24" t="s">
        <v>225</v>
      </c>
      <c r="J8" s="189" t="str">
        <f>+VLOOKUP(I8,Feuil1!A:C,2,FALSE)</f>
        <v>R2-2-1-2</v>
      </c>
      <c r="K8" s="24" t="s">
        <v>228</v>
      </c>
      <c r="L8" s="29"/>
      <c r="M8" s="59">
        <v>4</v>
      </c>
      <c r="N8" s="60">
        <v>4</v>
      </c>
      <c r="O8" s="42">
        <f t="shared" si="0"/>
        <v>16</v>
      </c>
      <c r="P8" s="42">
        <f t="shared" si="1"/>
        <v>3</v>
      </c>
      <c r="Q8" s="44"/>
      <c r="R8" s="59">
        <v>0</v>
      </c>
      <c r="S8" s="25"/>
      <c r="T8" s="59">
        <v>0</v>
      </c>
      <c r="U8" s="25"/>
      <c r="V8" s="59">
        <v>5</v>
      </c>
      <c r="W8" s="41">
        <f t="shared" si="2"/>
        <v>5</v>
      </c>
      <c r="X8" s="50">
        <f t="shared" si="3"/>
        <v>3</v>
      </c>
      <c r="Y8" s="52">
        <f t="shared" si="4"/>
        <v>9</v>
      </c>
      <c r="Z8" s="56"/>
      <c r="AA8" s="111" t="s">
        <v>1757</v>
      </c>
      <c r="AB8" s="221">
        <v>45078</v>
      </c>
      <c r="AC8" s="23"/>
      <c r="AD8" s="23"/>
    </row>
    <row r="9" spans="1:30" s="21" customFormat="1" ht="141.75" hidden="1" thickTop="1" thickBot="1" x14ac:dyDescent="0.3">
      <c r="A9" s="23" t="s">
        <v>50</v>
      </c>
      <c r="B9" s="23" t="s">
        <v>141</v>
      </c>
      <c r="C9" s="23" t="s">
        <v>142</v>
      </c>
      <c r="D9" s="23" t="s">
        <v>83</v>
      </c>
      <c r="E9" s="23" t="s">
        <v>1051</v>
      </c>
      <c r="F9" s="23" t="s">
        <v>1085</v>
      </c>
      <c r="G9" s="23" t="s">
        <v>1085</v>
      </c>
      <c r="H9" s="23" t="s">
        <v>1066</v>
      </c>
      <c r="I9" s="24" t="s">
        <v>249</v>
      </c>
      <c r="J9" s="189" t="str">
        <f>+VLOOKUP(I9,Feuil1!A:C,2,FALSE)</f>
        <v>R2-2-1-6</v>
      </c>
      <c r="K9" s="24" t="s">
        <v>250</v>
      </c>
      <c r="L9" s="29"/>
      <c r="M9" s="59">
        <v>4</v>
      </c>
      <c r="N9" s="60">
        <v>4</v>
      </c>
      <c r="O9" s="42">
        <f t="shared" si="0"/>
        <v>16</v>
      </c>
      <c r="P9" s="42">
        <f t="shared" si="1"/>
        <v>3</v>
      </c>
      <c r="Q9" s="44" t="s">
        <v>253</v>
      </c>
      <c r="R9" s="59">
        <v>1</v>
      </c>
      <c r="S9" s="25" t="s">
        <v>252</v>
      </c>
      <c r="T9" s="59">
        <v>1</v>
      </c>
      <c r="U9" s="25" t="s">
        <v>61</v>
      </c>
      <c r="V9" s="59">
        <v>1</v>
      </c>
      <c r="W9" s="41">
        <f t="shared" si="2"/>
        <v>3</v>
      </c>
      <c r="X9" s="50">
        <f t="shared" si="3"/>
        <v>3</v>
      </c>
      <c r="Y9" s="52">
        <f t="shared" si="4"/>
        <v>9</v>
      </c>
      <c r="Z9" s="56"/>
      <c r="AA9" s="111" t="s">
        <v>1583</v>
      </c>
      <c r="AB9" s="221">
        <v>45078</v>
      </c>
      <c r="AC9" s="23"/>
      <c r="AD9" s="23"/>
    </row>
    <row r="10" spans="1:30" s="21" customFormat="1" ht="205.5" hidden="1" thickTop="1" thickBot="1" x14ac:dyDescent="0.3">
      <c r="A10" s="29" t="s">
        <v>240</v>
      </c>
      <c r="B10" s="29" t="s">
        <v>295</v>
      </c>
      <c r="C10" s="29" t="s">
        <v>457</v>
      </c>
      <c r="D10" s="29" t="s">
        <v>83</v>
      </c>
      <c r="E10" s="29" t="s">
        <v>1052</v>
      </c>
      <c r="F10" s="29" t="s">
        <v>1639</v>
      </c>
      <c r="G10" s="29" t="s">
        <v>1640</v>
      </c>
      <c r="H10" s="29" t="s">
        <v>1063</v>
      </c>
      <c r="I10" s="31" t="s">
        <v>461</v>
      </c>
      <c r="J10" s="189" t="str">
        <f>+VLOOKUP(I10,Feuil1!A:C,2,FALSE)</f>
        <v>R6-1-1-1</v>
      </c>
      <c r="K10" s="31" t="s">
        <v>462</v>
      </c>
      <c r="L10" s="29"/>
      <c r="M10" s="59">
        <v>4</v>
      </c>
      <c r="N10" s="60">
        <v>4</v>
      </c>
      <c r="O10" s="42">
        <f t="shared" si="0"/>
        <v>16</v>
      </c>
      <c r="P10" s="42">
        <f t="shared" si="1"/>
        <v>3</v>
      </c>
      <c r="Q10" s="45" t="s">
        <v>463</v>
      </c>
      <c r="R10" s="59">
        <v>0</v>
      </c>
      <c r="S10" s="30" t="s">
        <v>464</v>
      </c>
      <c r="T10" s="59">
        <v>0</v>
      </c>
      <c r="U10" s="30"/>
      <c r="V10" s="59">
        <v>0</v>
      </c>
      <c r="W10" s="41">
        <f t="shared" si="2"/>
        <v>0</v>
      </c>
      <c r="X10" s="50">
        <f t="shared" si="3"/>
        <v>3</v>
      </c>
      <c r="Y10" s="52">
        <f t="shared" si="4"/>
        <v>9</v>
      </c>
      <c r="Z10" s="222"/>
      <c r="AA10" s="125" t="s">
        <v>1755</v>
      </c>
      <c r="AB10" s="221">
        <v>45078</v>
      </c>
      <c r="AC10" s="23"/>
      <c r="AD10" s="23"/>
    </row>
    <row r="11" spans="1:30" s="21" customFormat="1" ht="256.5" hidden="1" thickTop="1" thickBot="1" x14ac:dyDescent="0.3">
      <c r="A11" s="29" t="s">
        <v>240</v>
      </c>
      <c r="B11" s="29" t="s">
        <v>295</v>
      </c>
      <c r="C11" s="29" t="s">
        <v>457</v>
      </c>
      <c r="D11" s="29" t="s">
        <v>83</v>
      </c>
      <c r="E11" s="29" t="s">
        <v>1052</v>
      </c>
      <c r="F11" s="29" t="s">
        <v>1639</v>
      </c>
      <c r="G11" s="29" t="s">
        <v>1640</v>
      </c>
      <c r="H11" s="29" t="s">
        <v>1063</v>
      </c>
      <c r="I11" s="31" t="s">
        <v>465</v>
      </c>
      <c r="J11" s="189" t="str">
        <f>+VLOOKUP(I11,Feuil1!A:C,2,FALSE)</f>
        <v>R6-1-1-2</v>
      </c>
      <c r="K11" s="31" t="s">
        <v>466</v>
      </c>
      <c r="L11" s="29"/>
      <c r="M11" s="59">
        <v>4</v>
      </c>
      <c r="N11" s="60">
        <v>4</v>
      </c>
      <c r="O11" s="42">
        <f t="shared" si="0"/>
        <v>16</v>
      </c>
      <c r="P11" s="42">
        <f t="shared" si="1"/>
        <v>3</v>
      </c>
      <c r="Q11" s="45" t="s">
        <v>467</v>
      </c>
      <c r="R11" s="59">
        <v>0</v>
      </c>
      <c r="S11" s="30" t="s">
        <v>468</v>
      </c>
      <c r="T11" s="59">
        <v>0</v>
      </c>
      <c r="U11" s="30" t="s">
        <v>469</v>
      </c>
      <c r="V11" s="59">
        <v>0</v>
      </c>
      <c r="W11" s="41">
        <f t="shared" si="2"/>
        <v>0</v>
      </c>
      <c r="X11" s="50">
        <f t="shared" si="3"/>
        <v>3</v>
      </c>
      <c r="Y11" s="52">
        <f t="shared" si="4"/>
        <v>9</v>
      </c>
      <c r="Z11" s="222"/>
      <c r="AA11" s="125" t="s">
        <v>1756</v>
      </c>
      <c r="AB11" s="221">
        <v>45078</v>
      </c>
      <c r="AC11" s="23"/>
      <c r="AD11" s="23"/>
    </row>
    <row r="12" spans="1:30" s="21" customFormat="1" ht="256.5" hidden="1" thickTop="1" thickBot="1" x14ac:dyDescent="0.3">
      <c r="A12" s="29" t="s">
        <v>240</v>
      </c>
      <c r="B12" s="29" t="s">
        <v>295</v>
      </c>
      <c r="C12" s="29" t="s">
        <v>457</v>
      </c>
      <c r="D12" s="29" t="s">
        <v>83</v>
      </c>
      <c r="E12" s="29" t="s">
        <v>1052</v>
      </c>
      <c r="F12" s="29" t="s">
        <v>1639</v>
      </c>
      <c r="G12" s="29" t="s">
        <v>1640</v>
      </c>
      <c r="H12" s="29" t="s">
        <v>1063</v>
      </c>
      <c r="I12" s="31" t="s">
        <v>465</v>
      </c>
      <c r="J12" s="189" t="str">
        <f>+VLOOKUP(I12,Feuil1!A:C,2,FALSE)</f>
        <v>R6-1-1-2</v>
      </c>
      <c r="K12" s="31" t="s">
        <v>470</v>
      </c>
      <c r="L12" s="29"/>
      <c r="M12" s="59">
        <v>4</v>
      </c>
      <c r="N12" s="60">
        <v>4</v>
      </c>
      <c r="O12" s="42">
        <f t="shared" si="0"/>
        <v>16</v>
      </c>
      <c r="P12" s="42">
        <f t="shared" si="1"/>
        <v>3</v>
      </c>
      <c r="Q12" s="45"/>
      <c r="R12" s="59">
        <v>0</v>
      </c>
      <c r="S12" s="30"/>
      <c r="T12" s="59">
        <v>0</v>
      </c>
      <c r="U12" s="30"/>
      <c r="V12" s="59">
        <v>0</v>
      </c>
      <c r="W12" s="41">
        <f t="shared" si="2"/>
        <v>0</v>
      </c>
      <c r="X12" s="50">
        <f t="shared" si="3"/>
        <v>3</v>
      </c>
      <c r="Y12" s="52">
        <f t="shared" si="4"/>
        <v>9</v>
      </c>
      <c r="Z12" s="222"/>
      <c r="AA12" s="125" t="s">
        <v>1756</v>
      </c>
      <c r="AB12" s="221">
        <v>45078</v>
      </c>
      <c r="AC12" s="23"/>
      <c r="AD12" s="23"/>
    </row>
    <row r="13" spans="1:30" s="21" customFormat="1" ht="409.6" hidden="1" thickTop="1" thickBot="1" x14ac:dyDescent="0.3">
      <c r="A13" s="29" t="s">
        <v>240</v>
      </c>
      <c r="B13" s="29" t="s">
        <v>295</v>
      </c>
      <c r="C13" s="29" t="s">
        <v>489</v>
      </c>
      <c r="D13" s="29" t="s">
        <v>83</v>
      </c>
      <c r="E13" s="29" t="s">
        <v>1052</v>
      </c>
      <c r="F13" s="29" t="s">
        <v>1639</v>
      </c>
      <c r="G13" s="29" t="s">
        <v>1640</v>
      </c>
      <c r="H13" s="29" t="s">
        <v>1063</v>
      </c>
      <c r="I13" s="31" t="s">
        <v>490</v>
      </c>
      <c r="J13" s="189" t="str">
        <f>+VLOOKUP(I13,Feuil1!A:C,2,FALSE)</f>
        <v>R6-1-2-1</v>
      </c>
      <c r="K13" s="31" t="s">
        <v>491</v>
      </c>
      <c r="L13" s="29"/>
      <c r="M13" s="59">
        <v>4</v>
      </c>
      <c r="N13" s="60">
        <v>4</v>
      </c>
      <c r="O13" s="42">
        <f t="shared" si="0"/>
        <v>16</v>
      </c>
      <c r="P13" s="42">
        <f t="shared" si="1"/>
        <v>3</v>
      </c>
      <c r="Q13" s="45" t="s">
        <v>492</v>
      </c>
      <c r="R13" s="59">
        <v>0</v>
      </c>
      <c r="S13" s="30" t="s">
        <v>493</v>
      </c>
      <c r="T13" s="59">
        <v>0</v>
      </c>
      <c r="U13" s="30" t="s">
        <v>494</v>
      </c>
      <c r="V13" s="59">
        <v>0</v>
      </c>
      <c r="W13" s="41">
        <f t="shared" si="2"/>
        <v>0</v>
      </c>
      <c r="X13" s="50">
        <f t="shared" si="3"/>
        <v>3</v>
      </c>
      <c r="Y13" s="52">
        <f t="shared" si="4"/>
        <v>9</v>
      </c>
      <c r="Z13" s="222"/>
      <c r="AA13" s="125" t="s">
        <v>2186</v>
      </c>
      <c r="AB13" s="221">
        <v>45078</v>
      </c>
      <c r="AC13" s="23"/>
      <c r="AD13" s="23"/>
    </row>
    <row r="14" spans="1:30" s="21" customFormat="1" ht="409.6" hidden="1" thickTop="1" thickBot="1" x14ac:dyDescent="0.3">
      <c r="A14" s="29" t="s">
        <v>240</v>
      </c>
      <c r="B14" s="29" t="s">
        <v>295</v>
      </c>
      <c r="C14" s="29" t="s">
        <v>489</v>
      </c>
      <c r="D14" s="29" t="s">
        <v>83</v>
      </c>
      <c r="E14" s="29" t="s">
        <v>1052</v>
      </c>
      <c r="F14" s="29" t="s">
        <v>1639</v>
      </c>
      <c r="G14" s="29" t="s">
        <v>1640</v>
      </c>
      <c r="H14" s="29" t="s">
        <v>1063</v>
      </c>
      <c r="I14" s="31" t="s">
        <v>490</v>
      </c>
      <c r="J14" s="189" t="str">
        <f>+VLOOKUP(I14,Feuil1!A:C,2,FALSE)</f>
        <v>R6-1-2-1</v>
      </c>
      <c r="K14" s="31" t="s">
        <v>495</v>
      </c>
      <c r="L14" s="29"/>
      <c r="M14" s="59">
        <v>4</v>
      </c>
      <c r="N14" s="60">
        <v>4</v>
      </c>
      <c r="O14" s="42">
        <f t="shared" si="0"/>
        <v>16</v>
      </c>
      <c r="P14" s="42">
        <f t="shared" si="1"/>
        <v>3</v>
      </c>
      <c r="Q14" s="45"/>
      <c r="R14" s="59">
        <v>0</v>
      </c>
      <c r="S14" s="30"/>
      <c r="T14" s="59">
        <v>0</v>
      </c>
      <c r="U14" s="30"/>
      <c r="V14" s="59">
        <v>0</v>
      </c>
      <c r="W14" s="41">
        <f t="shared" si="2"/>
        <v>0</v>
      </c>
      <c r="X14" s="50">
        <f t="shared" si="3"/>
        <v>3</v>
      </c>
      <c r="Y14" s="52">
        <f t="shared" si="4"/>
        <v>9</v>
      </c>
      <c r="Z14" s="222"/>
      <c r="AA14" s="125" t="s">
        <v>2186</v>
      </c>
      <c r="AB14" s="221">
        <v>45078</v>
      </c>
      <c r="AC14" s="23"/>
      <c r="AD14" s="23"/>
    </row>
    <row r="15" spans="1:30" s="21" customFormat="1" ht="409.6" hidden="1" thickTop="1" thickBot="1" x14ac:dyDescent="0.3">
      <c r="A15" s="29" t="s">
        <v>240</v>
      </c>
      <c r="B15" s="29" t="s">
        <v>295</v>
      </c>
      <c r="C15" s="29" t="s">
        <v>489</v>
      </c>
      <c r="D15" s="29" t="s">
        <v>83</v>
      </c>
      <c r="E15" s="29" t="s">
        <v>1052</v>
      </c>
      <c r="F15" s="29" t="s">
        <v>1639</v>
      </c>
      <c r="G15" s="29" t="s">
        <v>1640</v>
      </c>
      <c r="H15" s="29" t="s">
        <v>1063</v>
      </c>
      <c r="I15" s="31" t="s">
        <v>490</v>
      </c>
      <c r="J15" s="189" t="str">
        <f>+VLOOKUP(I15,Feuil1!A:C,2,FALSE)</f>
        <v>R6-1-2-1</v>
      </c>
      <c r="K15" s="49" t="s">
        <v>12</v>
      </c>
      <c r="L15" s="29"/>
      <c r="M15" s="59">
        <v>4</v>
      </c>
      <c r="N15" s="60">
        <v>4</v>
      </c>
      <c r="O15" s="42">
        <f t="shared" si="0"/>
        <v>16</v>
      </c>
      <c r="P15" s="42">
        <f t="shared" si="1"/>
        <v>3</v>
      </c>
      <c r="Q15" s="45"/>
      <c r="R15" s="59">
        <v>0</v>
      </c>
      <c r="S15" s="30"/>
      <c r="T15" s="59">
        <v>0</v>
      </c>
      <c r="U15" s="30"/>
      <c r="V15" s="59">
        <v>0</v>
      </c>
      <c r="W15" s="41">
        <f t="shared" si="2"/>
        <v>0</v>
      </c>
      <c r="X15" s="50">
        <f t="shared" si="3"/>
        <v>3</v>
      </c>
      <c r="Y15" s="52">
        <f t="shared" si="4"/>
        <v>9</v>
      </c>
      <c r="Z15" s="222"/>
      <c r="AA15" s="125" t="s">
        <v>2186</v>
      </c>
      <c r="AB15" s="221">
        <v>45078</v>
      </c>
      <c r="AC15" s="23"/>
      <c r="AD15" s="23"/>
    </row>
    <row r="16" spans="1:30" s="21" customFormat="1" ht="180" hidden="1" thickTop="1" thickBot="1" x14ac:dyDescent="0.3">
      <c r="A16" s="23" t="s">
        <v>441</v>
      </c>
      <c r="B16" s="23" t="s">
        <v>617</v>
      </c>
      <c r="C16" s="23" t="s">
        <v>634</v>
      </c>
      <c r="D16" s="23" t="s">
        <v>83</v>
      </c>
      <c r="E16" s="23" t="s">
        <v>1052</v>
      </c>
      <c r="F16" s="23" t="s">
        <v>1065</v>
      </c>
      <c r="G16" s="23" t="s">
        <v>1063</v>
      </c>
      <c r="H16" s="23" t="s">
        <v>1062</v>
      </c>
      <c r="I16" s="24" t="s">
        <v>641</v>
      </c>
      <c r="J16" s="189" t="str">
        <f>+VLOOKUP(I16,Feuil1!A:C,2,FALSE)</f>
        <v>R3-2-2-3</v>
      </c>
      <c r="K16" s="24" t="s">
        <v>642</v>
      </c>
      <c r="L16" s="23"/>
      <c r="M16" s="59">
        <v>3</v>
      </c>
      <c r="N16" s="60">
        <v>4</v>
      </c>
      <c r="O16" s="42">
        <f t="shared" si="0"/>
        <v>12</v>
      </c>
      <c r="P16" s="42">
        <f t="shared" si="1"/>
        <v>3</v>
      </c>
      <c r="Q16" s="44" t="s">
        <v>643</v>
      </c>
      <c r="R16" s="59">
        <v>0</v>
      </c>
      <c r="S16" s="25" t="s">
        <v>1562</v>
      </c>
      <c r="T16" s="59">
        <v>0</v>
      </c>
      <c r="U16" s="25"/>
      <c r="V16" s="59">
        <v>0</v>
      </c>
      <c r="W16" s="41">
        <f t="shared" si="2"/>
        <v>0</v>
      </c>
      <c r="X16" s="50">
        <f t="shared" si="3"/>
        <v>3</v>
      </c>
      <c r="Y16" s="52">
        <f t="shared" si="4"/>
        <v>9</v>
      </c>
      <c r="Z16" s="56"/>
      <c r="AA16" s="111" t="s">
        <v>2187</v>
      </c>
      <c r="AB16" s="221">
        <v>45078</v>
      </c>
      <c r="AC16" s="23"/>
      <c r="AD16" s="23"/>
    </row>
    <row r="17" spans="1:30" s="21" customFormat="1" ht="129" hidden="1" thickTop="1" thickBot="1" x14ac:dyDescent="0.3">
      <c r="A17" s="23" t="s">
        <v>1716</v>
      </c>
      <c r="B17" s="23" t="s">
        <v>195</v>
      </c>
      <c r="C17" s="23" t="s">
        <v>899</v>
      </c>
      <c r="D17" s="23" t="s">
        <v>83</v>
      </c>
      <c r="E17" s="29" t="s">
        <v>1050</v>
      </c>
      <c r="F17" s="29" t="s">
        <v>1256</v>
      </c>
      <c r="G17" s="29" t="s">
        <v>1256</v>
      </c>
      <c r="H17" s="29" t="s">
        <v>1058</v>
      </c>
      <c r="I17" s="24" t="s">
        <v>44</v>
      </c>
      <c r="J17" s="189" t="str">
        <f>+VLOOKUP(I17,Feuil1!A:C,2,FALSE)</f>
        <v>R6-3-1-4</v>
      </c>
      <c r="K17" s="24" t="s">
        <v>911</v>
      </c>
      <c r="L17" s="23"/>
      <c r="M17" s="59">
        <v>4</v>
      </c>
      <c r="N17" s="60">
        <v>4</v>
      </c>
      <c r="O17" s="42">
        <f t="shared" si="0"/>
        <v>16</v>
      </c>
      <c r="P17" s="42">
        <f t="shared" si="1"/>
        <v>3</v>
      </c>
      <c r="Q17" s="44"/>
      <c r="R17" s="59">
        <v>0</v>
      </c>
      <c r="S17" s="25"/>
      <c r="T17" s="59">
        <v>0</v>
      </c>
      <c r="U17" s="25"/>
      <c r="V17" s="59">
        <v>0</v>
      </c>
      <c r="W17" s="41">
        <f t="shared" si="2"/>
        <v>0</v>
      </c>
      <c r="X17" s="50">
        <f t="shared" si="3"/>
        <v>3</v>
      </c>
      <c r="Y17" s="52">
        <f t="shared" si="4"/>
        <v>9</v>
      </c>
      <c r="Z17" s="56"/>
      <c r="AA17" s="111" t="s">
        <v>2187</v>
      </c>
      <c r="AB17" s="221">
        <v>45078</v>
      </c>
      <c r="AC17" s="23"/>
      <c r="AD17" s="23"/>
    </row>
    <row r="18" spans="1:30" s="21" customFormat="1" ht="167.25" hidden="1" thickTop="1" thickBot="1" x14ac:dyDescent="0.3">
      <c r="A18" s="23" t="s">
        <v>291</v>
      </c>
      <c r="B18" s="23" t="s">
        <v>292</v>
      </c>
      <c r="C18" s="23" t="s">
        <v>293</v>
      </c>
      <c r="D18" s="23" t="s">
        <v>83</v>
      </c>
      <c r="E18" s="23"/>
      <c r="F18" s="23"/>
      <c r="G18" s="23"/>
      <c r="H18" s="23"/>
      <c r="I18" s="24" t="s">
        <v>143</v>
      </c>
      <c r="J18" s="189" t="str">
        <f>+VLOOKUP(I18,Feuil1!A:C,2,FALSE)</f>
        <v>R2-2-1-8</v>
      </c>
      <c r="K18" s="24" t="s">
        <v>395</v>
      </c>
      <c r="L18" s="29"/>
      <c r="M18" s="59">
        <v>4</v>
      </c>
      <c r="N18" s="60">
        <v>4</v>
      </c>
      <c r="O18" s="42">
        <f t="shared" si="0"/>
        <v>16</v>
      </c>
      <c r="P18" s="42">
        <f t="shared" si="1"/>
        <v>3</v>
      </c>
      <c r="Q18" s="44" t="s">
        <v>396</v>
      </c>
      <c r="R18" s="59">
        <v>0</v>
      </c>
      <c r="S18" s="25" t="s">
        <v>397</v>
      </c>
      <c r="T18" s="59">
        <v>0</v>
      </c>
      <c r="U18" s="25" t="s">
        <v>398</v>
      </c>
      <c r="V18" s="59">
        <v>0</v>
      </c>
      <c r="W18" s="41">
        <f t="shared" si="2"/>
        <v>0</v>
      </c>
      <c r="X18" s="50">
        <f t="shared" si="3"/>
        <v>3</v>
      </c>
      <c r="Y18" s="52">
        <f t="shared" si="4"/>
        <v>9</v>
      </c>
      <c r="Z18" s="56"/>
      <c r="AA18" s="57"/>
      <c r="AB18" s="23"/>
      <c r="AC18" s="23"/>
      <c r="AD18" s="23"/>
    </row>
    <row r="19" spans="1:30" s="21" customFormat="1" ht="39.75" hidden="1" thickTop="1" thickBot="1" x14ac:dyDescent="0.3">
      <c r="A19" s="23" t="s">
        <v>291</v>
      </c>
      <c r="B19" s="23" t="s">
        <v>292</v>
      </c>
      <c r="C19" s="23" t="s">
        <v>293</v>
      </c>
      <c r="D19" s="23" t="s">
        <v>83</v>
      </c>
      <c r="E19" s="23"/>
      <c r="F19" s="23"/>
      <c r="G19" s="23"/>
      <c r="H19" s="23"/>
      <c r="I19" s="24" t="s">
        <v>143</v>
      </c>
      <c r="J19" s="189" t="str">
        <f>+VLOOKUP(I19,Feuil1!A:C,2,FALSE)</f>
        <v>R2-2-1-8</v>
      </c>
      <c r="K19" s="24" t="s">
        <v>399</v>
      </c>
      <c r="L19" s="29"/>
      <c r="M19" s="59">
        <v>4</v>
      </c>
      <c r="N19" s="60">
        <v>4</v>
      </c>
      <c r="O19" s="42">
        <f t="shared" si="0"/>
        <v>16</v>
      </c>
      <c r="P19" s="42">
        <f t="shared" si="1"/>
        <v>3</v>
      </c>
      <c r="Q19" s="44"/>
      <c r="R19" s="59">
        <v>0</v>
      </c>
      <c r="S19" s="25"/>
      <c r="T19" s="59">
        <v>0</v>
      </c>
      <c r="U19" s="25"/>
      <c r="V19" s="59">
        <v>0</v>
      </c>
      <c r="W19" s="41">
        <f t="shared" si="2"/>
        <v>0</v>
      </c>
      <c r="X19" s="50">
        <f t="shared" si="3"/>
        <v>3</v>
      </c>
      <c r="Y19" s="52">
        <f t="shared" si="4"/>
        <v>9</v>
      </c>
      <c r="Z19" s="56"/>
      <c r="AA19" s="57"/>
      <c r="AB19" s="23"/>
      <c r="AC19" s="23"/>
      <c r="AD19" s="23"/>
    </row>
    <row r="20" spans="1:30" s="21" customFormat="1" ht="39.75" hidden="1" thickTop="1" thickBot="1" x14ac:dyDescent="0.3">
      <c r="A20" s="23" t="s">
        <v>291</v>
      </c>
      <c r="B20" s="23" t="s">
        <v>292</v>
      </c>
      <c r="C20" s="23" t="s">
        <v>293</v>
      </c>
      <c r="D20" s="23" t="s">
        <v>83</v>
      </c>
      <c r="E20" s="23"/>
      <c r="F20" s="23"/>
      <c r="G20" s="23"/>
      <c r="H20" s="23"/>
      <c r="I20" s="24" t="s">
        <v>143</v>
      </c>
      <c r="J20" s="189" t="str">
        <f>+VLOOKUP(I20,Feuil1!A:C,2,FALSE)</f>
        <v>R2-2-1-8</v>
      </c>
      <c r="K20" s="24" t="s">
        <v>14</v>
      </c>
      <c r="L20" s="29"/>
      <c r="M20" s="59">
        <v>4</v>
      </c>
      <c r="N20" s="60">
        <v>4</v>
      </c>
      <c r="O20" s="42">
        <f t="shared" si="0"/>
        <v>16</v>
      </c>
      <c r="P20" s="42">
        <f t="shared" si="1"/>
        <v>3</v>
      </c>
      <c r="Q20" s="44"/>
      <c r="R20" s="59">
        <v>0</v>
      </c>
      <c r="S20" s="25"/>
      <c r="T20" s="59">
        <v>0</v>
      </c>
      <c r="U20" s="25"/>
      <c r="V20" s="59">
        <v>0</v>
      </c>
      <c r="W20" s="41">
        <f t="shared" si="2"/>
        <v>0</v>
      </c>
      <c r="X20" s="50">
        <f t="shared" si="3"/>
        <v>3</v>
      </c>
      <c r="Y20" s="52">
        <f t="shared" si="4"/>
        <v>9</v>
      </c>
      <c r="Z20" s="56"/>
      <c r="AA20" s="57"/>
      <c r="AB20" s="23"/>
      <c r="AC20" s="23"/>
      <c r="AD20" s="23"/>
    </row>
    <row r="21" spans="1:30" s="21" customFormat="1" ht="408" hidden="1" customHeight="1" thickTop="1" thickBot="1" x14ac:dyDescent="0.3">
      <c r="A21" s="23" t="s">
        <v>291</v>
      </c>
      <c r="B21" s="23" t="s">
        <v>292</v>
      </c>
      <c r="C21" s="23" t="s">
        <v>293</v>
      </c>
      <c r="D21" s="23" t="s">
        <v>83</v>
      </c>
      <c r="E21" s="23"/>
      <c r="F21" s="23"/>
      <c r="G21" s="23"/>
      <c r="H21" s="23"/>
      <c r="I21" s="24" t="s">
        <v>285</v>
      </c>
      <c r="J21" s="189" t="str">
        <f>+VLOOKUP(I21,Feuil1!A:C,2,FALSE)</f>
        <v>R2-2-6-6</v>
      </c>
      <c r="K21" s="24" t="s">
        <v>400</v>
      </c>
      <c r="L21" s="29"/>
      <c r="M21" s="59">
        <v>4</v>
      </c>
      <c r="N21" s="60">
        <v>4</v>
      </c>
      <c r="O21" s="42">
        <f t="shared" si="0"/>
        <v>16</v>
      </c>
      <c r="P21" s="42">
        <f t="shared" si="1"/>
        <v>3</v>
      </c>
      <c r="Q21" s="44" t="s">
        <v>401</v>
      </c>
      <c r="R21" s="59">
        <v>0</v>
      </c>
      <c r="S21" s="25" t="s">
        <v>326</v>
      </c>
      <c r="T21" s="59">
        <v>0</v>
      </c>
      <c r="U21" s="25" t="s">
        <v>402</v>
      </c>
      <c r="V21" s="59">
        <v>0</v>
      </c>
      <c r="W21" s="41">
        <f t="shared" si="2"/>
        <v>0</v>
      </c>
      <c r="X21" s="50">
        <f t="shared" si="3"/>
        <v>3</v>
      </c>
      <c r="Y21" s="52">
        <f t="shared" si="4"/>
        <v>9</v>
      </c>
      <c r="Z21" s="56"/>
      <c r="AA21" s="57"/>
      <c r="AB21" s="23"/>
      <c r="AC21" s="23"/>
      <c r="AD21" s="23"/>
    </row>
    <row r="22" spans="1:30" s="21" customFormat="1" ht="39.75" hidden="1" thickTop="1" thickBot="1" x14ac:dyDescent="0.3">
      <c r="A22" s="23" t="s">
        <v>291</v>
      </c>
      <c r="B22" s="23" t="s">
        <v>292</v>
      </c>
      <c r="C22" s="23" t="s">
        <v>293</v>
      </c>
      <c r="D22" s="23" t="s">
        <v>83</v>
      </c>
      <c r="E22" s="23"/>
      <c r="F22" s="23"/>
      <c r="G22" s="23"/>
      <c r="H22" s="23"/>
      <c r="I22" s="24" t="s">
        <v>285</v>
      </c>
      <c r="J22" s="189" t="str">
        <f>+VLOOKUP(I22,Feuil1!A:C,2,FALSE)</f>
        <v>R2-2-6-6</v>
      </c>
      <c r="K22" s="24" t="s">
        <v>403</v>
      </c>
      <c r="L22" s="29"/>
      <c r="M22" s="59">
        <v>4</v>
      </c>
      <c r="N22" s="60">
        <v>4</v>
      </c>
      <c r="O22" s="42">
        <f t="shared" si="0"/>
        <v>16</v>
      </c>
      <c r="P22" s="42">
        <f t="shared" si="1"/>
        <v>3</v>
      </c>
      <c r="Q22" s="44"/>
      <c r="R22" s="59">
        <v>0</v>
      </c>
      <c r="S22" s="25"/>
      <c r="T22" s="59">
        <v>0</v>
      </c>
      <c r="U22" s="25"/>
      <c r="V22" s="59">
        <v>0</v>
      </c>
      <c r="W22" s="41">
        <f t="shared" si="2"/>
        <v>0</v>
      </c>
      <c r="X22" s="50">
        <f t="shared" si="3"/>
        <v>3</v>
      </c>
      <c r="Y22" s="52">
        <f t="shared" si="4"/>
        <v>9</v>
      </c>
      <c r="Z22" s="56"/>
      <c r="AA22" s="57"/>
      <c r="AB22" s="23"/>
      <c r="AC22" s="23"/>
      <c r="AD22" s="23"/>
    </row>
    <row r="23" spans="1:30" s="21" customFormat="1" ht="154.5" hidden="1" thickTop="1" thickBot="1" x14ac:dyDescent="0.3">
      <c r="A23" s="23" t="s">
        <v>291</v>
      </c>
      <c r="B23" s="23" t="s">
        <v>292</v>
      </c>
      <c r="C23" s="23" t="s">
        <v>293</v>
      </c>
      <c r="D23" s="23" t="s">
        <v>83</v>
      </c>
      <c r="E23" s="23"/>
      <c r="F23" s="23"/>
      <c r="G23" s="23"/>
      <c r="H23" s="23"/>
      <c r="I23" s="24" t="s">
        <v>214</v>
      </c>
      <c r="J23" s="189" t="str">
        <f>+VLOOKUP(I23,Feuil1!A:C,2,FALSE)</f>
        <v>R2-2-4-1</v>
      </c>
      <c r="K23" s="24" t="s">
        <v>404</v>
      </c>
      <c r="L23" s="29"/>
      <c r="M23" s="59">
        <v>4</v>
      </c>
      <c r="N23" s="60">
        <v>4</v>
      </c>
      <c r="O23" s="42">
        <f t="shared" si="0"/>
        <v>16</v>
      </c>
      <c r="P23" s="42">
        <f t="shared" si="1"/>
        <v>3</v>
      </c>
      <c r="Q23" s="44" t="s">
        <v>405</v>
      </c>
      <c r="R23" s="59">
        <v>0</v>
      </c>
      <c r="S23" s="25" t="s">
        <v>402</v>
      </c>
      <c r="T23" s="59">
        <v>0</v>
      </c>
      <c r="U23" s="25"/>
      <c r="V23" s="59">
        <v>0</v>
      </c>
      <c r="W23" s="41">
        <f t="shared" si="2"/>
        <v>0</v>
      </c>
      <c r="X23" s="50">
        <f t="shared" si="3"/>
        <v>3</v>
      </c>
      <c r="Y23" s="52">
        <f t="shared" si="4"/>
        <v>9</v>
      </c>
      <c r="Z23" s="56"/>
      <c r="AA23" s="57"/>
      <c r="AB23" s="23"/>
      <c r="AC23" s="23"/>
      <c r="AD23" s="23"/>
    </row>
    <row r="24" spans="1:30" s="21" customFormat="1" ht="39.75" hidden="1" thickTop="1" thickBot="1" x14ac:dyDescent="0.3">
      <c r="A24" s="23" t="s">
        <v>291</v>
      </c>
      <c r="B24" s="23" t="s">
        <v>292</v>
      </c>
      <c r="C24" s="23" t="s">
        <v>293</v>
      </c>
      <c r="D24" s="23" t="s">
        <v>83</v>
      </c>
      <c r="E24" s="23"/>
      <c r="F24" s="23"/>
      <c r="G24" s="23"/>
      <c r="H24" s="23"/>
      <c r="I24" s="24" t="s">
        <v>214</v>
      </c>
      <c r="J24" s="189" t="str">
        <f>+VLOOKUP(I24,Feuil1!A:C,2,FALSE)</f>
        <v>R2-2-4-1</v>
      </c>
      <c r="K24" s="24" t="s">
        <v>406</v>
      </c>
      <c r="L24" s="29"/>
      <c r="M24" s="59">
        <v>4</v>
      </c>
      <c r="N24" s="60">
        <v>4</v>
      </c>
      <c r="O24" s="42">
        <f t="shared" si="0"/>
        <v>16</v>
      </c>
      <c r="P24" s="42">
        <f t="shared" si="1"/>
        <v>3</v>
      </c>
      <c r="Q24" s="44"/>
      <c r="R24" s="59">
        <v>0</v>
      </c>
      <c r="S24" s="25"/>
      <c r="T24" s="59">
        <v>0</v>
      </c>
      <c r="U24" s="25"/>
      <c r="V24" s="59">
        <v>0</v>
      </c>
      <c r="W24" s="41">
        <f t="shared" si="2"/>
        <v>0</v>
      </c>
      <c r="X24" s="50">
        <f t="shared" si="3"/>
        <v>3</v>
      </c>
      <c r="Y24" s="52">
        <f t="shared" si="4"/>
        <v>9</v>
      </c>
      <c r="Z24" s="56"/>
      <c r="AA24" s="57"/>
      <c r="AB24" s="23"/>
      <c r="AC24" s="23"/>
      <c r="AD24" s="23"/>
    </row>
    <row r="25" spans="1:30" s="21" customFormat="1" ht="154.5" hidden="1" thickTop="1" thickBot="1" x14ac:dyDescent="0.3">
      <c r="A25" s="23" t="s">
        <v>291</v>
      </c>
      <c r="B25" s="23" t="s">
        <v>292</v>
      </c>
      <c r="C25" s="23" t="s">
        <v>293</v>
      </c>
      <c r="D25" s="23" t="s">
        <v>83</v>
      </c>
      <c r="E25" s="23"/>
      <c r="F25" s="23"/>
      <c r="G25" s="23"/>
      <c r="H25" s="23"/>
      <c r="I25" s="24" t="s">
        <v>407</v>
      </c>
      <c r="J25" s="189" t="str">
        <f>+VLOOKUP(I25,Feuil1!A:C,2,FALSE)</f>
        <v>R2-2-1-22</v>
      </c>
      <c r="K25" s="24" t="s">
        <v>408</v>
      </c>
      <c r="L25" s="29"/>
      <c r="M25" s="59">
        <v>4</v>
      </c>
      <c r="N25" s="60">
        <v>4</v>
      </c>
      <c r="O25" s="42">
        <f t="shared" si="0"/>
        <v>16</v>
      </c>
      <c r="P25" s="42">
        <f t="shared" si="1"/>
        <v>3</v>
      </c>
      <c r="Q25" s="44" t="s">
        <v>409</v>
      </c>
      <c r="R25" s="59">
        <v>0</v>
      </c>
      <c r="S25" s="25" t="s">
        <v>410</v>
      </c>
      <c r="T25" s="59">
        <v>0</v>
      </c>
      <c r="U25" s="25" t="s">
        <v>402</v>
      </c>
      <c r="V25" s="59">
        <v>0</v>
      </c>
      <c r="W25" s="41">
        <f t="shared" si="2"/>
        <v>0</v>
      </c>
      <c r="X25" s="50">
        <f t="shared" si="3"/>
        <v>3</v>
      </c>
      <c r="Y25" s="52">
        <f t="shared" si="4"/>
        <v>9</v>
      </c>
      <c r="Z25" s="56"/>
      <c r="AA25" s="57"/>
      <c r="AB25" s="23"/>
      <c r="AC25" s="23"/>
      <c r="AD25" s="23"/>
    </row>
    <row r="26" spans="1:30" s="21" customFormat="1" ht="129" hidden="1" thickTop="1" thickBot="1" x14ac:dyDescent="0.3">
      <c r="A26" s="23" t="s">
        <v>291</v>
      </c>
      <c r="B26" s="23" t="s">
        <v>292</v>
      </c>
      <c r="C26" s="23" t="s">
        <v>293</v>
      </c>
      <c r="D26" s="23" t="s">
        <v>83</v>
      </c>
      <c r="E26" s="23"/>
      <c r="F26" s="23"/>
      <c r="G26" s="23"/>
      <c r="H26" s="23"/>
      <c r="I26" s="24" t="s">
        <v>222</v>
      </c>
      <c r="J26" s="189" t="str">
        <f>+VLOOKUP(I26,Feuil1!A:C,2,FALSE)</f>
        <v>R2-2-1-1</v>
      </c>
      <c r="K26" s="24" t="s">
        <v>57</v>
      </c>
      <c r="L26" s="29"/>
      <c r="M26" s="59">
        <v>4</v>
      </c>
      <c r="N26" s="60">
        <v>4</v>
      </c>
      <c r="O26" s="42">
        <f t="shared" si="0"/>
        <v>16</v>
      </c>
      <c r="P26" s="42">
        <f t="shared" si="1"/>
        <v>3</v>
      </c>
      <c r="Q26" s="44" t="s">
        <v>411</v>
      </c>
      <c r="R26" s="59">
        <v>0</v>
      </c>
      <c r="S26" s="25" t="s">
        <v>329</v>
      </c>
      <c r="T26" s="59">
        <v>0</v>
      </c>
      <c r="U26" s="25" t="s">
        <v>326</v>
      </c>
      <c r="V26" s="59">
        <v>0</v>
      </c>
      <c r="W26" s="41">
        <f t="shared" si="2"/>
        <v>0</v>
      </c>
      <c r="X26" s="50">
        <f t="shared" si="3"/>
        <v>3</v>
      </c>
      <c r="Y26" s="52">
        <f t="shared" si="4"/>
        <v>9</v>
      </c>
      <c r="Z26" s="56"/>
      <c r="AA26" s="57"/>
      <c r="AB26" s="23"/>
      <c r="AC26" s="23"/>
      <c r="AD26" s="23"/>
    </row>
    <row r="27" spans="1:30" s="21" customFormat="1" ht="192.75" hidden="1" thickTop="1" thickBot="1" x14ac:dyDescent="0.3">
      <c r="A27" s="23" t="s">
        <v>291</v>
      </c>
      <c r="B27" s="23" t="s">
        <v>292</v>
      </c>
      <c r="C27" s="23" t="s">
        <v>293</v>
      </c>
      <c r="D27" s="23" t="s">
        <v>83</v>
      </c>
      <c r="E27" s="23"/>
      <c r="F27" s="23"/>
      <c r="G27" s="23"/>
      <c r="H27" s="23"/>
      <c r="I27" s="24" t="s">
        <v>225</v>
      </c>
      <c r="J27" s="189" t="str">
        <f>+VLOOKUP(I27,Feuil1!A:C,2,FALSE)</f>
        <v>R2-2-1-2</v>
      </c>
      <c r="K27" s="24" t="s">
        <v>412</v>
      </c>
      <c r="L27" s="29"/>
      <c r="M27" s="59">
        <v>4</v>
      </c>
      <c r="N27" s="60">
        <v>4</v>
      </c>
      <c r="O27" s="42">
        <f t="shared" si="0"/>
        <v>16</v>
      </c>
      <c r="P27" s="42">
        <f t="shared" si="1"/>
        <v>3</v>
      </c>
      <c r="Q27" s="44" t="s">
        <v>413</v>
      </c>
      <c r="R27" s="59">
        <v>0</v>
      </c>
      <c r="S27" s="25" t="s">
        <v>414</v>
      </c>
      <c r="T27" s="59">
        <v>0</v>
      </c>
      <c r="U27" s="25" t="s">
        <v>415</v>
      </c>
      <c r="V27" s="59">
        <v>0</v>
      </c>
      <c r="W27" s="41">
        <f t="shared" si="2"/>
        <v>0</v>
      </c>
      <c r="X27" s="50">
        <f t="shared" si="3"/>
        <v>3</v>
      </c>
      <c r="Y27" s="52">
        <f t="shared" si="4"/>
        <v>9</v>
      </c>
      <c r="Z27" s="56"/>
      <c r="AA27" s="57"/>
      <c r="AB27" s="23"/>
      <c r="AC27" s="23"/>
      <c r="AD27" s="23"/>
    </row>
    <row r="28" spans="1:30" s="21" customFormat="1" ht="39.75" hidden="1" thickTop="1" thickBot="1" x14ac:dyDescent="0.3">
      <c r="A28" s="23" t="s">
        <v>291</v>
      </c>
      <c r="B28" s="23" t="s">
        <v>292</v>
      </c>
      <c r="C28" s="23" t="s">
        <v>293</v>
      </c>
      <c r="D28" s="23" t="s">
        <v>83</v>
      </c>
      <c r="E28" s="23"/>
      <c r="F28" s="23"/>
      <c r="G28" s="23"/>
      <c r="H28" s="23"/>
      <c r="I28" s="24" t="s">
        <v>225</v>
      </c>
      <c r="J28" s="189" t="str">
        <f>+VLOOKUP(I28,Feuil1!A:C,2,FALSE)</f>
        <v>R2-2-1-2</v>
      </c>
      <c r="K28" s="24" t="s">
        <v>416</v>
      </c>
      <c r="L28" s="29"/>
      <c r="M28" s="59">
        <v>4</v>
      </c>
      <c r="N28" s="60">
        <v>4</v>
      </c>
      <c r="O28" s="42">
        <f t="shared" si="0"/>
        <v>16</v>
      </c>
      <c r="P28" s="42">
        <f t="shared" si="1"/>
        <v>3</v>
      </c>
      <c r="Q28" s="44"/>
      <c r="R28" s="59">
        <v>0</v>
      </c>
      <c r="S28" s="25"/>
      <c r="T28" s="59">
        <v>0</v>
      </c>
      <c r="U28" s="25"/>
      <c r="V28" s="59">
        <v>0</v>
      </c>
      <c r="W28" s="41">
        <f t="shared" si="2"/>
        <v>0</v>
      </c>
      <c r="X28" s="50">
        <f t="shared" si="3"/>
        <v>3</v>
      </c>
      <c r="Y28" s="52">
        <f t="shared" si="4"/>
        <v>9</v>
      </c>
      <c r="Z28" s="56"/>
      <c r="AA28" s="57"/>
      <c r="AB28" s="23"/>
      <c r="AC28" s="23"/>
      <c r="AD28" s="23"/>
    </row>
    <row r="29" spans="1:30" s="21" customFormat="1" ht="39.75" hidden="1" thickTop="1" thickBot="1" x14ac:dyDescent="0.3">
      <c r="A29" s="23" t="s">
        <v>291</v>
      </c>
      <c r="B29" s="23" t="s">
        <v>292</v>
      </c>
      <c r="C29" s="23" t="s">
        <v>293</v>
      </c>
      <c r="D29" s="23" t="s">
        <v>83</v>
      </c>
      <c r="E29" s="23"/>
      <c r="F29" s="23"/>
      <c r="G29" s="23"/>
      <c r="H29" s="23"/>
      <c r="I29" s="24" t="s">
        <v>225</v>
      </c>
      <c r="J29" s="189" t="str">
        <f>+VLOOKUP(I29,Feuil1!A:C,2,FALSE)</f>
        <v>R2-2-1-2</v>
      </c>
      <c r="K29" s="24" t="s">
        <v>417</v>
      </c>
      <c r="L29" s="29"/>
      <c r="M29" s="59">
        <v>4</v>
      </c>
      <c r="N29" s="60">
        <v>4</v>
      </c>
      <c r="O29" s="42">
        <f t="shared" si="0"/>
        <v>16</v>
      </c>
      <c r="P29" s="42">
        <f t="shared" si="1"/>
        <v>3</v>
      </c>
      <c r="Q29" s="44"/>
      <c r="R29" s="59">
        <v>0</v>
      </c>
      <c r="S29" s="25"/>
      <c r="T29" s="59">
        <v>0</v>
      </c>
      <c r="U29" s="25"/>
      <c r="V29" s="59">
        <v>0</v>
      </c>
      <c r="W29" s="41">
        <f t="shared" si="2"/>
        <v>0</v>
      </c>
      <c r="X29" s="50">
        <f t="shared" si="3"/>
        <v>3</v>
      </c>
      <c r="Y29" s="52">
        <f t="shared" si="4"/>
        <v>9</v>
      </c>
      <c r="Z29" s="56"/>
      <c r="AA29" s="57"/>
      <c r="AB29" s="23"/>
      <c r="AC29" s="23"/>
      <c r="AD29" s="23"/>
    </row>
    <row r="30" spans="1:30" s="21" customFormat="1" ht="141.75" hidden="1" thickTop="1" thickBot="1" x14ac:dyDescent="0.3">
      <c r="A30" s="23" t="s">
        <v>291</v>
      </c>
      <c r="B30" s="23" t="s">
        <v>292</v>
      </c>
      <c r="C30" s="23" t="s">
        <v>293</v>
      </c>
      <c r="D30" s="23" t="s">
        <v>83</v>
      </c>
      <c r="E30" s="23"/>
      <c r="F30" s="23"/>
      <c r="G30" s="23"/>
      <c r="H30" s="23"/>
      <c r="I30" s="24" t="s">
        <v>249</v>
      </c>
      <c r="J30" s="189" t="str">
        <f>+VLOOKUP(I30,Feuil1!A:C,2,FALSE)</f>
        <v>R2-2-1-6</v>
      </c>
      <c r="K30" s="24" t="s">
        <v>250</v>
      </c>
      <c r="L30" s="29"/>
      <c r="M30" s="59">
        <v>4</v>
      </c>
      <c r="N30" s="60">
        <v>4</v>
      </c>
      <c r="O30" s="42">
        <f t="shared" si="0"/>
        <v>16</v>
      </c>
      <c r="P30" s="42">
        <f t="shared" si="1"/>
        <v>3</v>
      </c>
      <c r="Q30" s="44" t="s">
        <v>253</v>
      </c>
      <c r="R30" s="59">
        <v>0</v>
      </c>
      <c r="S30" s="25" t="s">
        <v>418</v>
      </c>
      <c r="T30" s="59">
        <v>0</v>
      </c>
      <c r="U30" s="25" t="s">
        <v>419</v>
      </c>
      <c r="V30" s="59">
        <v>0</v>
      </c>
      <c r="W30" s="41">
        <f t="shared" si="2"/>
        <v>0</v>
      </c>
      <c r="X30" s="50">
        <f t="shared" si="3"/>
        <v>3</v>
      </c>
      <c r="Y30" s="52">
        <f t="shared" si="4"/>
        <v>9</v>
      </c>
      <c r="Z30" s="56"/>
      <c r="AA30" s="57"/>
      <c r="AB30" s="23"/>
      <c r="AC30" s="23"/>
      <c r="AD30" s="23"/>
    </row>
    <row r="31" spans="1:30" s="21" customFormat="1" ht="39.75" hidden="1" thickTop="1" thickBot="1" x14ac:dyDescent="0.3">
      <c r="A31" s="23" t="s">
        <v>291</v>
      </c>
      <c r="B31" s="23" t="s">
        <v>292</v>
      </c>
      <c r="C31" s="23" t="s">
        <v>293</v>
      </c>
      <c r="D31" s="23" t="s">
        <v>83</v>
      </c>
      <c r="E31" s="23"/>
      <c r="F31" s="23"/>
      <c r="G31" s="23"/>
      <c r="H31" s="23"/>
      <c r="I31" s="24" t="s">
        <v>249</v>
      </c>
      <c r="J31" s="189" t="str">
        <f>+VLOOKUP(I31,Feuil1!A:C,2,FALSE)</f>
        <v>R2-2-1-6</v>
      </c>
      <c r="K31" s="24" t="s">
        <v>251</v>
      </c>
      <c r="L31" s="29"/>
      <c r="M31" s="59">
        <v>4</v>
      </c>
      <c r="N31" s="60">
        <v>4</v>
      </c>
      <c r="O31" s="42">
        <f t="shared" si="0"/>
        <v>16</v>
      </c>
      <c r="P31" s="42">
        <f t="shared" si="1"/>
        <v>3</v>
      </c>
      <c r="Q31" s="44"/>
      <c r="R31" s="59">
        <v>0</v>
      </c>
      <c r="S31" s="25"/>
      <c r="T31" s="59">
        <v>0</v>
      </c>
      <c r="U31" s="25"/>
      <c r="V31" s="59">
        <v>0</v>
      </c>
      <c r="W31" s="41">
        <f t="shared" si="2"/>
        <v>0</v>
      </c>
      <c r="X31" s="50">
        <f t="shared" si="3"/>
        <v>3</v>
      </c>
      <c r="Y31" s="52">
        <f t="shared" si="4"/>
        <v>9</v>
      </c>
      <c r="Z31" s="56"/>
      <c r="AA31" s="57"/>
      <c r="AB31" s="23"/>
      <c r="AC31" s="23"/>
      <c r="AD31" s="23"/>
    </row>
    <row r="32" spans="1:30" s="21" customFormat="1" ht="116.25" hidden="1" thickTop="1" thickBot="1" x14ac:dyDescent="0.3">
      <c r="A32" s="23" t="s">
        <v>291</v>
      </c>
      <c r="B32" s="23" t="s">
        <v>292</v>
      </c>
      <c r="C32" s="23" t="s">
        <v>293</v>
      </c>
      <c r="D32" s="23" t="s">
        <v>83</v>
      </c>
      <c r="E32" s="23"/>
      <c r="F32" s="23"/>
      <c r="G32" s="23"/>
      <c r="H32" s="23"/>
      <c r="I32" s="24" t="s">
        <v>254</v>
      </c>
      <c r="J32" s="189" t="str">
        <f>+VLOOKUP(I32,Feuil1!A:C,2,FALSE)</f>
        <v>R2-2-4-3</v>
      </c>
      <c r="K32" s="24" t="s">
        <v>255</v>
      </c>
      <c r="L32" s="29"/>
      <c r="M32" s="59">
        <v>4</v>
      </c>
      <c r="N32" s="60">
        <v>4</v>
      </c>
      <c r="O32" s="42">
        <f t="shared" si="0"/>
        <v>16</v>
      </c>
      <c r="P32" s="42">
        <f t="shared" si="1"/>
        <v>3</v>
      </c>
      <c r="Q32" s="44" t="s">
        <v>420</v>
      </c>
      <c r="R32" s="59">
        <v>0</v>
      </c>
      <c r="S32" s="25" t="s">
        <v>346</v>
      </c>
      <c r="T32" s="59">
        <v>0</v>
      </c>
      <c r="U32" s="25" t="s">
        <v>326</v>
      </c>
      <c r="V32" s="59">
        <v>0</v>
      </c>
      <c r="W32" s="41">
        <f t="shared" si="2"/>
        <v>0</v>
      </c>
      <c r="X32" s="50">
        <f t="shared" si="3"/>
        <v>3</v>
      </c>
      <c r="Y32" s="52">
        <f t="shared" si="4"/>
        <v>9</v>
      </c>
      <c r="Z32" s="56"/>
      <c r="AA32" s="57"/>
      <c r="AB32" s="23"/>
      <c r="AC32" s="23"/>
      <c r="AD32" s="23"/>
    </row>
    <row r="33" spans="1:30" s="21" customFormat="1" ht="39.75" hidden="1" thickTop="1" thickBot="1" x14ac:dyDescent="0.3">
      <c r="A33" s="23" t="s">
        <v>291</v>
      </c>
      <c r="B33" s="23" t="s">
        <v>292</v>
      </c>
      <c r="C33" s="23" t="s">
        <v>293</v>
      </c>
      <c r="D33" s="23" t="s">
        <v>83</v>
      </c>
      <c r="E33" s="23"/>
      <c r="F33" s="23"/>
      <c r="G33" s="23"/>
      <c r="H33" s="23"/>
      <c r="I33" s="24" t="s">
        <v>254</v>
      </c>
      <c r="J33" s="189" t="str">
        <f>+VLOOKUP(I33,Feuil1!A:C,2,FALSE)</f>
        <v>R2-2-4-3</v>
      </c>
      <c r="K33" s="24" t="s">
        <v>256</v>
      </c>
      <c r="L33" s="29"/>
      <c r="M33" s="59">
        <v>4</v>
      </c>
      <c r="N33" s="60">
        <v>4</v>
      </c>
      <c r="O33" s="42">
        <f t="shared" si="0"/>
        <v>16</v>
      </c>
      <c r="P33" s="42">
        <f t="shared" si="1"/>
        <v>3</v>
      </c>
      <c r="Q33" s="44"/>
      <c r="R33" s="59">
        <v>0</v>
      </c>
      <c r="S33" s="25"/>
      <c r="T33" s="59">
        <v>0</v>
      </c>
      <c r="U33" s="25"/>
      <c r="V33" s="59">
        <v>0</v>
      </c>
      <c r="W33" s="41">
        <f t="shared" si="2"/>
        <v>0</v>
      </c>
      <c r="X33" s="50">
        <f t="shared" si="3"/>
        <v>3</v>
      </c>
      <c r="Y33" s="52">
        <f t="shared" si="4"/>
        <v>9</v>
      </c>
      <c r="Z33" s="56"/>
      <c r="AA33" s="57"/>
      <c r="AB33" s="23"/>
      <c r="AC33" s="23"/>
      <c r="AD33" s="23"/>
    </row>
    <row r="34" spans="1:30" s="21" customFormat="1" ht="116.25" hidden="1" thickTop="1" thickBot="1" x14ac:dyDescent="0.3">
      <c r="A34" s="23" t="s">
        <v>291</v>
      </c>
      <c r="B34" s="23" t="s">
        <v>292</v>
      </c>
      <c r="C34" s="23" t="s">
        <v>293</v>
      </c>
      <c r="D34" s="23" t="s">
        <v>83</v>
      </c>
      <c r="E34" s="23"/>
      <c r="F34" s="23"/>
      <c r="G34" s="23"/>
      <c r="H34" s="23"/>
      <c r="I34" s="24" t="s">
        <v>260</v>
      </c>
      <c r="J34" s="189" t="str">
        <f>+VLOOKUP(I34,Feuil1!A:C,2,FALSE)</f>
        <v>R2-2-2-1</v>
      </c>
      <c r="K34" s="24" t="s">
        <v>421</v>
      </c>
      <c r="L34" s="29"/>
      <c r="M34" s="59">
        <v>4</v>
      </c>
      <c r="N34" s="60">
        <v>4</v>
      </c>
      <c r="O34" s="42">
        <f t="shared" si="0"/>
        <v>16</v>
      </c>
      <c r="P34" s="42">
        <f t="shared" si="1"/>
        <v>3</v>
      </c>
      <c r="Q34" s="44" t="s">
        <v>262</v>
      </c>
      <c r="R34" s="59">
        <v>0</v>
      </c>
      <c r="S34" s="25" t="s">
        <v>326</v>
      </c>
      <c r="T34" s="59">
        <v>0</v>
      </c>
      <c r="U34" s="25" t="s">
        <v>422</v>
      </c>
      <c r="V34" s="59">
        <v>0</v>
      </c>
      <c r="W34" s="41">
        <f t="shared" si="2"/>
        <v>0</v>
      </c>
      <c r="X34" s="50">
        <f t="shared" si="3"/>
        <v>3</v>
      </c>
      <c r="Y34" s="52">
        <f t="shared" si="4"/>
        <v>9</v>
      </c>
      <c r="Z34" s="56"/>
      <c r="AA34" s="57"/>
      <c r="AB34" s="23"/>
      <c r="AC34" s="23"/>
      <c r="AD34" s="23"/>
    </row>
    <row r="35" spans="1:30" s="21" customFormat="1" ht="39.75" hidden="1" thickTop="1" thickBot="1" x14ac:dyDescent="0.3">
      <c r="A35" s="23" t="s">
        <v>291</v>
      </c>
      <c r="B35" s="23" t="s">
        <v>292</v>
      </c>
      <c r="C35" s="23" t="s">
        <v>293</v>
      </c>
      <c r="D35" s="23" t="s">
        <v>83</v>
      </c>
      <c r="E35" s="23"/>
      <c r="F35" s="23"/>
      <c r="G35" s="23"/>
      <c r="H35" s="23"/>
      <c r="I35" s="24" t="s">
        <v>260</v>
      </c>
      <c r="J35" s="189" t="str">
        <f>+VLOOKUP(I35,Feuil1!A:C,2,FALSE)</f>
        <v>R2-2-2-1</v>
      </c>
      <c r="K35" s="24" t="s">
        <v>423</v>
      </c>
      <c r="L35" s="29"/>
      <c r="M35" s="59">
        <v>4</v>
      </c>
      <c r="N35" s="60">
        <v>4</v>
      </c>
      <c r="O35" s="42">
        <f t="shared" si="0"/>
        <v>16</v>
      </c>
      <c r="P35" s="42">
        <f t="shared" si="1"/>
        <v>3</v>
      </c>
      <c r="Q35" s="44"/>
      <c r="R35" s="59">
        <v>0</v>
      </c>
      <c r="S35" s="25"/>
      <c r="T35" s="59">
        <v>0</v>
      </c>
      <c r="U35" s="25"/>
      <c r="V35" s="59">
        <v>0</v>
      </c>
      <c r="W35" s="41">
        <f t="shared" si="2"/>
        <v>0</v>
      </c>
      <c r="X35" s="50">
        <f t="shared" si="3"/>
        <v>3</v>
      </c>
      <c r="Y35" s="52">
        <f t="shared" si="4"/>
        <v>9</v>
      </c>
      <c r="Z35" s="56"/>
      <c r="AA35" s="57"/>
      <c r="AB35" s="23"/>
      <c r="AC35" s="23"/>
      <c r="AD35" s="23"/>
    </row>
    <row r="36" spans="1:30" s="21" customFormat="1" ht="154.5" hidden="1" thickTop="1" thickBot="1" x14ac:dyDescent="0.3">
      <c r="A36" s="23" t="s">
        <v>291</v>
      </c>
      <c r="B36" s="23" t="s">
        <v>292</v>
      </c>
      <c r="C36" s="23" t="s">
        <v>293</v>
      </c>
      <c r="D36" s="23" t="s">
        <v>83</v>
      </c>
      <c r="E36" s="23"/>
      <c r="F36" s="23"/>
      <c r="G36" s="23"/>
      <c r="H36" s="23"/>
      <c r="I36" s="24" t="s">
        <v>184</v>
      </c>
      <c r="J36" s="189" t="str">
        <f>+VLOOKUP(I36,Feuil1!A:C,2,FALSE)</f>
        <v>R4-1-1-19</v>
      </c>
      <c r="K36" s="24" t="s">
        <v>53</v>
      </c>
      <c r="L36" s="29"/>
      <c r="M36" s="59">
        <v>4</v>
      </c>
      <c r="N36" s="60">
        <v>4</v>
      </c>
      <c r="O36" s="42">
        <f t="shared" si="0"/>
        <v>16</v>
      </c>
      <c r="P36" s="42">
        <f t="shared" si="1"/>
        <v>3</v>
      </c>
      <c r="Q36" s="44" t="s">
        <v>424</v>
      </c>
      <c r="R36" s="59">
        <v>0</v>
      </c>
      <c r="S36" s="25" t="s">
        <v>267</v>
      </c>
      <c r="T36" s="59">
        <v>0</v>
      </c>
      <c r="U36" s="25" t="s">
        <v>326</v>
      </c>
      <c r="V36" s="59">
        <v>0</v>
      </c>
      <c r="W36" s="41">
        <f t="shared" si="2"/>
        <v>0</v>
      </c>
      <c r="X36" s="50">
        <f t="shared" si="3"/>
        <v>3</v>
      </c>
      <c r="Y36" s="52">
        <f t="shared" si="4"/>
        <v>9</v>
      </c>
      <c r="Z36" s="56"/>
      <c r="AA36" s="57"/>
      <c r="AB36" s="23"/>
      <c r="AC36" s="23"/>
      <c r="AD36" s="23"/>
    </row>
    <row r="37" spans="1:30" s="21" customFormat="1" ht="159" hidden="1" customHeight="1" thickTop="1" thickBot="1" x14ac:dyDescent="0.3">
      <c r="A37" s="23" t="s">
        <v>291</v>
      </c>
      <c r="B37" s="23" t="s">
        <v>292</v>
      </c>
      <c r="C37" s="23" t="s">
        <v>293</v>
      </c>
      <c r="D37" s="23" t="s">
        <v>83</v>
      </c>
      <c r="E37" s="23"/>
      <c r="F37" s="23"/>
      <c r="G37" s="23"/>
      <c r="H37" s="23"/>
      <c r="I37" s="24" t="s">
        <v>265</v>
      </c>
      <c r="J37" s="189" t="str">
        <f>+VLOOKUP(I37,Feuil1!A:C,2,FALSE)</f>
        <v>R2-2-3-4</v>
      </c>
      <c r="K37" s="24" t="s">
        <v>266</v>
      </c>
      <c r="L37" s="29"/>
      <c r="M37" s="59">
        <v>4</v>
      </c>
      <c r="N37" s="60">
        <v>4</v>
      </c>
      <c r="O37" s="42">
        <f t="shared" si="0"/>
        <v>16</v>
      </c>
      <c r="P37" s="42">
        <f t="shared" si="1"/>
        <v>3</v>
      </c>
      <c r="Q37" s="44" t="s">
        <v>425</v>
      </c>
      <c r="R37" s="59">
        <v>0</v>
      </c>
      <c r="S37" s="25" t="s">
        <v>267</v>
      </c>
      <c r="T37" s="59">
        <v>0</v>
      </c>
      <c r="U37" s="25" t="s">
        <v>326</v>
      </c>
      <c r="V37" s="59">
        <v>0</v>
      </c>
      <c r="W37" s="41">
        <f t="shared" si="2"/>
        <v>0</v>
      </c>
      <c r="X37" s="50">
        <f t="shared" si="3"/>
        <v>3</v>
      </c>
      <c r="Y37" s="52">
        <f t="shared" si="4"/>
        <v>9</v>
      </c>
      <c r="Z37" s="56"/>
      <c r="AA37" s="57"/>
      <c r="AB37" s="23"/>
      <c r="AC37" s="23"/>
      <c r="AD37" s="23"/>
    </row>
    <row r="38" spans="1:30" s="21" customFormat="1" ht="39.75" hidden="1" thickTop="1" thickBot="1" x14ac:dyDescent="0.3">
      <c r="A38" s="23" t="s">
        <v>291</v>
      </c>
      <c r="B38" s="23" t="s">
        <v>292</v>
      </c>
      <c r="C38" s="23" t="s">
        <v>293</v>
      </c>
      <c r="D38" s="23" t="s">
        <v>83</v>
      </c>
      <c r="E38" s="23"/>
      <c r="F38" s="23"/>
      <c r="G38" s="23"/>
      <c r="H38" s="23"/>
      <c r="I38" s="24" t="s">
        <v>265</v>
      </c>
      <c r="J38" s="189" t="str">
        <f>+VLOOKUP(I38,Feuil1!A:C,2,FALSE)</f>
        <v>R2-2-3-4</v>
      </c>
      <c r="K38" s="24" t="s">
        <v>69</v>
      </c>
      <c r="L38" s="29"/>
      <c r="M38" s="59">
        <v>4</v>
      </c>
      <c r="N38" s="60">
        <v>4</v>
      </c>
      <c r="O38" s="42">
        <f t="shared" si="0"/>
        <v>16</v>
      </c>
      <c r="P38" s="42">
        <f t="shared" si="1"/>
        <v>3</v>
      </c>
      <c r="Q38" s="44"/>
      <c r="R38" s="59">
        <v>0</v>
      </c>
      <c r="S38" s="25"/>
      <c r="T38" s="59">
        <v>0</v>
      </c>
      <c r="U38" s="25"/>
      <c r="V38" s="59">
        <v>0</v>
      </c>
      <c r="W38" s="41">
        <f t="shared" si="2"/>
        <v>0</v>
      </c>
      <c r="X38" s="50">
        <f t="shared" si="3"/>
        <v>3</v>
      </c>
      <c r="Y38" s="52">
        <f t="shared" si="4"/>
        <v>9</v>
      </c>
      <c r="Z38" s="56"/>
      <c r="AA38" s="57"/>
      <c r="AB38" s="23"/>
      <c r="AC38" s="23"/>
      <c r="AD38" s="23"/>
    </row>
    <row r="39" spans="1:30" s="21" customFormat="1" ht="192.75" hidden="1" thickTop="1" thickBot="1" x14ac:dyDescent="0.3">
      <c r="A39" s="23" t="s">
        <v>291</v>
      </c>
      <c r="B39" s="23" t="s">
        <v>292</v>
      </c>
      <c r="C39" s="23" t="s">
        <v>293</v>
      </c>
      <c r="D39" s="23" t="s">
        <v>83</v>
      </c>
      <c r="E39" s="23"/>
      <c r="F39" s="23"/>
      <c r="G39" s="23"/>
      <c r="H39" s="23"/>
      <c r="I39" s="24" t="s">
        <v>268</v>
      </c>
      <c r="J39" s="189" t="str">
        <f>+VLOOKUP(I39,Feuil1!A:C,2,FALSE)</f>
        <v>R2-2-3-5</v>
      </c>
      <c r="K39" s="24" t="s">
        <v>68</v>
      </c>
      <c r="L39" s="29"/>
      <c r="M39" s="59">
        <v>4</v>
      </c>
      <c r="N39" s="60">
        <v>4</v>
      </c>
      <c r="O39" s="42">
        <f t="shared" si="0"/>
        <v>16</v>
      </c>
      <c r="P39" s="42">
        <f t="shared" si="1"/>
        <v>3</v>
      </c>
      <c r="Q39" s="44" t="s">
        <v>426</v>
      </c>
      <c r="R39" s="59">
        <v>0</v>
      </c>
      <c r="S39" s="25" t="s">
        <v>269</v>
      </c>
      <c r="T39" s="59">
        <v>0</v>
      </c>
      <c r="U39" s="25" t="s">
        <v>270</v>
      </c>
      <c r="V39" s="59">
        <v>0</v>
      </c>
      <c r="W39" s="41">
        <f t="shared" si="2"/>
        <v>0</v>
      </c>
      <c r="X39" s="50">
        <f t="shared" si="3"/>
        <v>3</v>
      </c>
      <c r="Y39" s="52">
        <f t="shared" si="4"/>
        <v>9</v>
      </c>
      <c r="Z39" s="56"/>
      <c r="AA39" s="57"/>
      <c r="AB39" s="23"/>
      <c r="AC39" s="23"/>
      <c r="AD39" s="23"/>
    </row>
    <row r="40" spans="1:30" s="21" customFormat="1" ht="65.25" hidden="1" thickTop="1" thickBot="1" x14ac:dyDescent="0.3">
      <c r="A40" s="23" t="s">
        <v>291</v>
      </c>
      <c r="B40" s="23" t="s">
        <v>292</v>
      </c>
      <c r="C40" s="23" t="s">
        <v>293</v>
      </c>
      <c r="D40" s="23" t="s">
        <v>83</v>
      </c>
      <c r="E40" s="23"/>
      <c r="F40" s="23"/>
      <c r="G40" s="23"/>
      <c r="H40" s="23"/>
      <c r="I40" s="24" t="s">
        <v>427</v>
      </c>
      <c r="J40" s="189" t="str">
        <f>+VLOOKUP(I40,Feuil1!A:C,2,FALSE)</f>
        <v>R4-1-1-23</v>
      </c>
      <c r="K40" s="24" t="s">
        <v>428</v>
      </c>
      <c r="L40" s="29"/>
      <c r="M40" s="59">
        <v>4</v>
      </c>
      <c r="N40" s="60">
        <v>4</v>
      </c>
      <c r="O40" s="42">
        <f t="shared" si="0"/>
        <v>16</v>
      </c>
      <c r="P40" s="42">
        <f t="shared" si="1"/>
        <v>3</v>
      </c>
      <c r="Q40" s="44" t="s">
        <v>429</v>
      </c>
      <c r="R40" s="59">
        <v>0</v>
      </c>
      <c r="S40" s="25" t="s">
        <v>326</v>
      </c>
      <c r="T40" s="59">
        <v>0</v>
      </c>
      <c r="U40" s="25" t="s">
        <v>430</v>
      </c>
      <c r="V40" s="59">
        <v>0</v>
      </c>
      <c r="W40" s="41">
        <f t="shared" si="2"/>
        <v>0</v>
      </c>
      <c r="X40" s="50">
        <f t="shared" si="3"/>
        <v>3</v>
      </c>
      <c r="Y40" s="52">
        <f t="shared" si="4"/>
        <v>9</v>
      </c>
      <c r="Z40" s="56"/>
      <c r="AA40" s="57"/>
      <c r="AB40" s="23"/>
      <c r="AC40" s="23"/>
      <c r="AD40" s="23"/>
    </row>
    <row r="41" spans="1:30" s="21" customFormat="1" ht="205.5" hidden="1" thickTop="1" thickBot="1" x14ac:dyDescent="0.3">
      <c r="A41" s="23" t="s">
        <v>291</v>
      </c>
      <c r="B41" s="23" t="s">
        <v>292</v>
      </c>
      <c r="C41" s="23" t="s">
        <v>293</v>
      </c>
      <c r="D41" s="23" t="s">
        <v>83</v>
      </c>
      <c r="E41" s="23"/>
      <c r="F41" s="23"/>
      <c r="G41" s="23"/>
      <c r="H41" s="23"/>
      <c r="I41" s="24" t="s">
        <v>431</v>
      </c>
      <c r="J41" s="189" t="str">
        <f>+VLOOKUP(I41,Feuil1!A:C,2,FALSE)</f>
        <v>R4-1-1-24</v>
      </c>
      <c r="K41" s="24" t="s">
        <v>432</v>
      </c>
      <c r="L41" s="29"/>
      <c r="M41" s="59">
        <v>4</v>
      </c>
      <c r="N41" s="60">
        <v>4</v>
      </c>
      <c r="O41" s="42">
        <f t="shared" si="0"/>
        <v>16</v>
      </c>
      <c r="P41" s="42">
        <f t="shared" si="1"/>
        <v>3</v>
      </c>
      <c r="Q41" s="44" t="s">
        <v>433</v>
      </c>
      <c r="R41" s="59">
        <v>0</v>
      </c>
      <c r="S41" s="25" t="s">
        <v>434</v>
      </c>
      <c r="T41" s="59">
        <v>0</v>
      </c>
      <c r="U41" s="25" t="s">
        <v>435</v>
      </c>
      <c r="V41" s="59">
        <v>0</v>
      </c>
      <c r="W41" s="41">
        <f t="shared" si="2"/>
        <v>0</v>
      </c>
      <c r="X41" s="50">
        <f t="shared" si="3"/>
        <v>3</v>
      </c>
      <c r="Y41" s="52">
        <f t="shared" si="4"/>
        <v>9</v>
      </c>
      <c r="Z41" s="56"/>
      <c r="AA41" s="57"/>
      <c r="AB41" s="23"/>
      <c r="AC41" s="23"/>
      <c r="AD41" s="23"/>
    </row>
    <row r="42" spans="1:30" s="21" customFormat="1" ht="52.5" hidden="1" thickTop="1" thickBot="1" x14ac:dyDescent="0.3">
      <c r="A42" s="23" t="s">
        <v>291</v>
      </c>
      <c r="B42" s="23" t="s">
        <v>292</v>
      </c>
      <c r="C42" s="23" t="s">
        <v>293</v>
      </c>
      <c r="D42" s="23" t="s">
        <v>83</v>
      </c>
      <c r="E42" s="23"/>
      <c r="F42" s="23"/>
      <c r="G42" s="23"/>
      <c r="H42" s="23"/>
      <c r="I42" s="24" t="s">
        <v>431</v>
      </c>
      <c r="J42" s="189" t="str">
        <f>+VLOOKUP(I42,Feuil1!A:C,2,FALSE)</f>
        <v>R4-1-1-24</v>
      </c>
      <c r="K42" s="24" t="s">
        <v>436</v>
      </c>
      <c r="L42" s="29"/>
      <c r="M42" s="59">
        <v>4</v>
      </c>
      <c r="N42" s="60">
        <v>4</v>
      </c>
      <c r="O42" s="42">
        <f t="shared" si="0"/>
        <v>16</v>
      </c>
      <c r="P42" s="42">
        <f t="shared" si="1"/>
        <v>3</v>
      </c>
      <c r="Q42" s="44"/>
      <c r="R42" s="59">
        <v>0</v>
      </c>
      <c r="S42" s="25"/>
      <c r="T42" s="59">
        <v>0</v>
      </c>
      <c r="U42" s="25"/>
      <c r="V42" s="59">
        <v>0</v>
      </c>
      <c r="W42" s="41">
        <f t="shared" si="2"/>
        <v>0</v>
      </c>
      <c r="X42" s="50">
        <f t="shared" si="3"/>
        <v>3</v>
      </c>
      <c r="Y42" s="52">
        <f t="shared" si="4"/>
        <v>9</v>
      </c>
      <c r="Z42" s="56"/>
      <c r="AA42" s="57"/>
      <c r="AB42" s="23"/>
      <c r="AC42" s="23"/>
      <c r="AD42" s="23"/>
    </row>
    <row r="43" spans="1:30" s="21" customFormat="1" ht="141.75" thickTop="1" thickBot="1" x14ac:dyDescent="0.3">
      <c r="A43" s="23" t="s">
        <v>440</v>
      </c>
      <c r="B43" s="23" t="s">
        <v>711</v>
      </c>
      <c r="C43" s="24" t="s">
        <v>712</v>
      </c>
      <c r="D43" s="23" t="s">
        <v>83</v>
      </c>
      <c r="E43" s="23"/>
      <c r="F43" s="23"/>
      <c r="G43" s="23"/>
      <c r="H43" s="23"/>
      <c r="I43" s="24" t="s">
        <v>713</v>
      </c>
      <c r="J43" s="189" t="str">
        <f>+VLOOKUP(I43,Feuil1!A:C,2,FALSE)</f>
        <v>R9-1-1-1</v>
      </c>
      <c r="K43" s="24" t="s">
        <v>714</v>
      </c>
      <c r="L43" s="23"/>
      <c r="M43" s="59">
        <v>4</v>
      </c>
      <c r="N43" s="60">
        <v>4</v>
      </c>
      <c r="O43" s="42">
        <f t="shared" si="0"/>
        <v>16</v>
      </c>
      <c r="P43" s="42">
        <f t="shared" si="1"/>
        <v>3</v>
      </c>
      <c r="Q43" s="44" t="s">
        <v>715</v>
      </c>
      <c r="R43" s="59">
        <v>0</v>
      </c>
      <c r="S43" s="25" t="s">
        <v>716</v>
      </c>
      <c r="T43" s="59">
        <v>0</v>
      </c>
      <c r="U43" s="25" t="s">
        <v>717</v>
      </c>
      <c r="V43" s="59">
        <v>0</v>
      </c>
      <c r="W43" s="41">
        <f t="shared" si="2"/>
        <v>0</v>
      </c>
      <c r="X43" s="50">
        <f t="shared" si="3"/>
        <v>3</v>
      </c>
      <c r="Y43" s="52">
        <f t="shared" si="4"/>
        <v>9</v>
      </c>
      <c r="Z43" s="56"/>
      <c r="AA43" s="57"/>
      <c r="AB43" s="23"/>
      <c r="AC43" s="23"/>
      <c r="AD43" s="23"/>
    </row>
    <row r="44" spans="1:30" s="21" customFormat="1" ht="65.25" thickTop="1" thickBot="1" x14ac:dyDescent="0.3">
      <c r="A44" s="23" t="s">
        <v>440</v>
      </c>
      <c r="B44" s="23" t="s">
        <v>711</v>
      </c>
      <c r="C44" s="24" t="s">
        <v>712</v>
      </c>
      <c r="D44" s="23" t="s">
        <v>83</v>
      </c>
      <c r="E44" s="23"/>
      <c r="F44" s="23"/>
      <c r="G44" s="23"/>
      <c r="H44" s="23"/>
      <c r="I44" s="24" t="s">
        <v>718</v>
      </c>
      <c r="J44" s="189" t="str">
        <f>+VLOOKUP(I44,Feuil1!A:C,2,FALSE)</f>
        <v>R9-1-1-2</v>
      </c>
      <c r="K44" s="24" t="s">
        <v>719</v>
      </c>
      <c r="L44" s="23"/>
      <c r="M44" s="59">
        <v>4</v>
      </c>
      <c r="N44" s="60">
        <v>4</v>
      </c>
      <c r="O44" s="42">
        <f t="shared" si="0"/>
        <v>16</v>
      </c>
      <c r="P44" s="42">
        <f t="shared" si="1"/>
        <v>3</v>
      </c>
      <c r="Q44" s="44" t="s">
        <v>720</v>
      </c>
      <c r="R44" s="59">
        <v>0</v>
      </c>
      <c r="S44" s="25" t="s">
        <v>721</v>
      </c>
      <c r="T44" s="59">
        <v>0</v>
      </c>
      <c r="U44" s="25"/>
      <c r="V44" s="59">
        <v>0</v>
      </c>
      <c r="W44" s="41">
        <f t="shared" si="2"/>
        <v>0</v>
      </c>
      <c r="X44" s="50">
        <f t="shared" si="3"/>
        <v>3</v>
      </c>
      <c r="Y44" s="52">
        <f t="shared" si="4"/>
        <v>9</v>
      </c>
      <c r="Z44" s="56"/>
      <c r="AA44" s="57"/>
      <c r="AB44" s="23"/>
      <c r="AC44" s="23"/>
      <c r="AD44" s="23"/>
    </row>
    <row r="45" spans="1:30" s="21" customFormat="1" ht="103.5" thickTop="1" thickBot="1" x14ac:dyDescent="0.3">
      <c r="A45" s="23" t="s">
        <v>440</v>
      </c>
      <c r="B45" s="23" t="s">
        <v>711</v>
      </c>
      <c r="C45" s="24" t="s">
        <v>712</v>
      </c>
      <c r="D45" s="23" t="s">
        <v>83</v>
      </c>
      <c r="E45" s="23"/>
      <c r="F45" s="23"/>
      <c r="G45" s="23"/>
      <c r="H45" s="23"/>
      <c r="I45" s="24" t="s">
        <v>722</v>
      </c>
      <c r="J45" s="189" t="str">
        <f>+VLOOKUP(I45,Feuil1!A:C,2,FALSE)</f>
        <v>R9-1-1-3</v>
      </c>
      <c r="K45" s="24" t="s">
        <v>723</v>
      </c>
      <c r="L45" s="23"/>
      <c r="M45" s="59">
        <v>4</v>
      </c>
      <c r="N45" s="60">
        <v>4</v>
      </c>
      <c r="O45" s="42">
        <f t="shared" si="0"/>
        <v>16</v>
      </c>
      <c r="P45" s="42">
        <f t="shared" si="1"/>
        <v>3</v>
      </c>
      <c r="Q45" s="44" t="s">
        <v>724</v>
      </c>
      <c r="R45" s="59">
        <v>0</v>
      </c>
      <c r="S45" s="25" t="s">
        <v>725</v>
      </c>
      <c r="T45" s="59">
        <v>0</v>
      </c>
      <c r="U45" s="25"/>
      <c r="V45" s="59">
        <v>0</v>
      </c>
      <c r="W45" s="41">
        <f t="shared" si="2"/>
        <v>0</v>
      </c>
      <c r="X45" s="50">
        <f t="shared" si="3"/>
        <v>3</v>
      </c>
      <c r="Y45" s="52">
        <f t="shared" si="4"/>
        <v>9</v>
      </c>
      <c r="Z45" s="56"/>
      <c r="AA45" s="57"/>
      <c r="AB45" s="23"/>
      <c r="AC45" s="23"/>
      <c r="AD45" s="23"/>
    </row>
    <row r="46" spans="1:30" s="21" customFormat="1" ht="129" thickTop="1" thickBot="1" x14ac:dyDescent="0.3">
      <c r="A46" s="23" t="s">
        <v>440</v>
      </c>
      <c r="B46" s="23" t="s">
        <v>711</v>
      </c>
      <c r="C46" s="23" t="s">
        <v>726</v>
      </c>
      <c r="D46" s="23" t="s">
        <v>83</v>
      </c>
      <c r="E46" s="23"/>
      <c r="F46" s="23"/>
      <c r="G46" s="23"/>
      <c r="H46" s="23"/>
      <c r="I46" s="24" t="s">
        <v>727</v>
      </c>
      <c r="J46" s="189" t="str">
        <f>+VLOOKUP(I46,Feuil1!A:C,2,FALSE)</f>
        <v>R9-1-2-1</v>
      </c>
      <c r="K46" s="24" t="s">
        <v>728</v>
      </c>
      <c r="L46" s="23"/>
      <c r="M46" s="59">
        <v>4</v>
      </c>
      <c r="N46" s="60">
        <v>4</v>
      </c>
      <c r="O46" s="42">
        <f t="shared" si="0"/>
        <v>16</v>
      </c>
      <c r="P46" s="42">
        <f t="shared" si="1"/>
        <v>3</v>
      </c>
      <c r="Q46" s="44" t="s">
        <v>729</v>
      </c>
      <c r="R46" s="59">
        <v>0</v>
      </c>
      <c r="S46" s="25" t="s">
        <v>730</v>
      </c>
      <c r="T46" s="59">
        <v>0</v>
      </c>
      <c r="U46" s="25" t="s">
        <v>731</v>
      </c>
      <c r="V46" s="59">
        <v>0</v>
      </c>
      <c r="W46" s="41">
        <f t="shared" si="2"/>
        <v>0</v>
      </c>
      <c r="X46" s="50">
        <f t="shared" si="3"/>
        <v>3</v>
      </c>
      <c r="Y46" s="52">
        <f t="shared" si="4"/>
        <v>9</v>
      </c>
      <c r="Z46" s="56"/>
      <c r="AA46" s="57"/>
      <c r="AB46" s="23"/>
      <c r="AC46" s="23"/>
      <c r="AD46" s="23"/>
    </row>
    <row r="47" spans="1:30" s="21" customFormat="1" ht="192.75" thickTop="1" thickBot="1" x14ac:dyDescent="0.3">
      <c r="A47" s="23" t="s">
        <v>440</v>
      </c>
      <c r="B47" s="23" t="s">
        <v>711</v>
      </c>
      <c r="C47" s="23" t="s">
        <v>726</v>
      </c>
      <c r="D47" s="23" t="s">
        <v>83</v>
      </c>
      <c r="E47" s="23"/>
      <c r="F47" s="23"/>
      <c r="G47" s="23"/>
      <c r="H47" s="23"/>
      <c r="I47" s="24" t="s">
        <v>732</v>
      </c>
      <c r="J47" s="189" t="str">
        <f>+VLOOKUP(I47,Feuil1!A:C,2,FALSE)</f>
        <v>R9-1-2-2</v>
      </c>
      <c r="K47" s="24" t="s">
        <v>733</v>
      </c>
      <c r="L47" s="23"/>
      <c r="M47" s="59">
        <v>4</v>
      </c>
      <c r="N47" s="60">
        <v>4</v>
      </c>
      <c r="O47" s="42">
        <f t="shared" si="0"/>
        <v>16</v>
      </c>
      <c r="P47" s="42">
        <f t="shared" si="1"/>
        <v>3</v>
      </c>
      <c r="Q47" s="44" t="s">
        <v>734</v>
      </c>
      <c r="R47" s="59">
        <v>0</v>
      </c>
      <c r="S47" s="25" t="s">
        <v>735</v>
      </c>
      <c r="T47" s="59">
        <v>0</v>
      </c>
      <c r="U47" s="25" t="s">
        <v>736</v>
      </c>
      <c r="V47" s="59">
        <v>0</v>
      </c>
      <c r="W47" s="41">
        <f t="shared" si="2"/>
        <v>0</v>
      </c>
      <c r="X47" s="50">
        <f t="shared" si="3"/>
        <v>3</v>
      </c>
      <c r="Y47" s="52">
        <f t="shared" si="4"/>
        <v>9</v>
      </c>
      <c r="Z47" s="56"/>
      <c r="AA47" s="57"/>
      <c r="AB47" s="23"/>
      <c r="AC47" s="23"/>
      <c r="AD47" s="23"/>
    </row>
    <row r="48" spans="1:30" s="21" customFormat="1" ht="90.75" thickTop="1" thickBot="1" x14ac:dyDescent="0.3">
      <c r="A48" s="23" t="s">
        <v>440</v>
      </c>
      <c r="B48" s="23" t="s">
        <v>711</v>
      </c>
      <c r="C48" s="23" t="s">
        <v>726</v>
      </c>
      <c r="D48" s="23" t="s">
        <v>83</v>
      </c>
      <c r="E48" s="23"/>
      <c r="F48" s="23"/>
      <c r="G48" s="23"/>
      <c r="H48" s="23"/>
      <c r="I48" s="24" t="s">
        <v>737</v>
      </c>
      <c r="J48" s="189" t="str">
        <f>+VLOOKUP(I48,Feuil1!A:C,2,FALSE)</f>
        <v>R9-1-2-3</v>
      </c>
      <c r="K48" s="24" t="s">
        <v>0</v>
      </c>
      <c r="L48" s="23"/>
      <c r="M48" s="59">
        <v>4</v>
      </c>
      <c r="N48" s="60">
        <v>4</v>
      </c>
      <c r="O48" s="42">
        <f t="shared" si="0"/>
        <v>16</v>
      </c>
      <c r="P48" s="42">
        <f t="shared" si="1"/>
        <v>3</v>
      </c>
      <c r="Q48" s="44" t="s">
        <v>738</v>
      </c>
      <c r="R48" s="59">
        <v>0</v>
      </c>
      <c r="S48" s="25"/>
      <c r="T48" s="59">
        <v>0</v>
      </c>
      <c r="U48" s="25"/>
      <c r="V48" s="59">
        <v>0</v>
      </c>
      <c r="W48" s="41">
        <f t="shared" si="2"/>
        <v>0</v>
      </c>
      <c r="X48" s="50">
        <f t="shared" si="3"/>
        <v>3</v>
      </c>
      <c r="Y48" s="52">
        <f t="shared" si="4"/>
        <v>9</v>
      </c>
      <c r="Z48" s="56"/>
      <c r="AA48" s="57"/>
      <c r="AB48" s="23"/>
      <c r="AC48" s="23"/>
      <c r="AD48" s="23"/>
    </row>
    <row r="49" spans="1:30" s="21" customFormat="1" ht="193.5" customHeight="1" thickTop="1" thickBot="1" x14ac:dyDescent="0.3">
      <c r="A49" s="23" t="s">
        <v>440</v>
      </c>
      <c r="B49" s="23" t="s">
        <v>739</v>
      </c>
      <c r="C49" s="23" t="s">
        <v>740</v>
      </c>
      <c r="D49" s="23" t="s">
        <v>83</v>
      </c>
      <c r="E49" s="23"/>
      <c r="F49" s="23"/>
      <c r="G49" s="23"/>
      <c r="H49" s="23"/>
      <c r="I49" s="24" t="s">
        <v>741</v>
      </c>
      <c r="J49" s="189" t="str">
        <f>+VLOOKUP(I49,Feuil1!A:C,2,FALSE)</f>
        <v>R9-2-1-1</v>
      </c>
      <c r="K49" s="24" t="s">
        <v>742</v>
      </c>
      <c r="L49" s="23"/>
      <c r="M49" s="59">
        <v>4</v>
      </c>
      <c r="N49" s="60">
        <v>4</v>
      </c>
      <c r="O49" s="42">
        <f t="shared" si="0"/>
        <v>16</v>
      </c>
      <c r="P49" s="42">
        <f t="shared" si="1"/>
        <v>3</v>
      </c>
      <c r="Q49" s="44" t="s">
        <v>743</v>
      </c>
      <c r="R49" s="59">
        <v>0</v>
      </c>
      <c r="S49" s="25" t="s">
        <v>17</v>
      </c>
      <c r="T49" s="59">
        <v>0</v>
      </c>
      <c r="U49" s="25" t="s">
        <v>744</v>
      </c>
      <c r="V49" s="59">
        <v>0</v>
      </c>
      <c r="W49" s="41">
        <f t="shared" si="2"/>
        <v>0</v>
      </c>
      <c r="X49" s="50">
        <f t="shared" si="3"/>
        <v>3</v>
      </c>
      <c r="Y49" s="52">
        <f t="shared" si="4"/>
        <v>9</v>
      </c>
      <c r="Z49" s="56"/>
      <c r="AA49" s="57"/>
      <c r="AB49" s="23"/>
      <c r="AC49" s="23"/>
      <c r="AD49" s="23"/>
    </row>
    <row r="50" spans="1:30" s="21" customFormat="1" ht="141.75" thickTop="1" thickBot="1" x14ac:dyDescent="0.3">
      <c r="A50" s="23" t="s">
        <v>440</v>
      </c>
      <c r="B50" s="23" t="s">
        <v>739</v>
      </c>
      <c r="C50" s="23" t="s">
        <v>740</v>
      </c>
      <c r="D50" s="23" t="s">
        <v>83</v>
      </c>
      <c r="E50" s="23"/>
      <c r="F50" s="23"/>
      <c r="G50" s="23"/>
      <c r="H50" s="23"/>
      <c r="I50" s="24" t="s">
        <v>745</v>
      </c>
      <c r="J50" s="189" t="str">
        <f>+VLOOKUP(I50,Feuil1!A:C,2,FALSE)</f>
        <v>R9-2-1-2</v>
      </c>
      <c r="K50" s="24" t="s">
        <v>746</v>
      </c>
      <c r="L50" s="23"/>
      <c r="M50" s="59">
        <v>4</v>
      </c>
      <c r="N50" s="60">
        <v>4</v>
      </c>
      <c r="O50" s="42">
        <f t="shared" si="0"/>
        <v>16</v>
      </c>
      <c r="P50" s="42">
        <f t="shared" si="1"/>
        <v>3</v>
      </c>
      <c r="Q50" s="44" t="s">
        <v>747</v>
      </c>
      <c r="R50" s="59">
        <v>0</v>
      </c>
      <c r="S50" s="25" t="s">
        <v>748</v>
      </c>
      <c r="T50" s="59">
        <v>0</v>
      </c>
      <c r="U50" s="25" t="s">
        <v>749</v>
      </c>
      <c r="V50" s="59">
        <v>0</v>
      </c>
      <c r="W50" s="41">
        <f t="shared" si="2"/>
        <v>0</v>
      </c>
      <c r="X50" s="50">
        <f t="shared" si="3"/>
        <v>3</v>
      </c>
      <c r="Y50" s="52">
        <f t="shared" si="4"/>
        <v>9</v>
      </c>
      <c r="Z50" s="56"/>
      <c r="AA50" s="57"/>
      <c r="AB50" s="23"/>
      <c r="AC50" s="23"/>
      <c r="AD50" s="23"/>
    </row>
    <row r="51" spans="1:30" s="21" customFormat="1" ht="409.6" thickTop="1" thickBot="1" x14ac:dyDescent="0.3">
      <c r="A51" s="23" t="s">
        <v>440</v>
      </c>
      <c r="B51" s="23" t="s">
        <v>739</v>
      </c>
      <c r="C51" s="23" t="s">
        <v>740</v>
      </c>
      <c r="D51" s="23" t="s">
        <v>83</v>
      </c>
      <c r="E51" s="23"/>
      <c r="F51" s="23"/>
      <c r="G51" s="23"/>
      <c r="H51" s="23"/>
      <c r="I51" s="24" t="s">
        <v>750</v>
      </c>
      <c r="J51" s="189" t="str">
        <f>+VLOOKUP(I51,Feuil1!A:C,2,FALSE)</f>
        <v>R9-2-1-3</v>
      </c>
      <c r="K51" s="24" t="s">
        <v>18</v>
      </c>
      <c r="L51" s="23"/>
      <c r="M51" s="59">
        <v>4</v>
      </c>
      <c r="N51" s="60">
        <v>4</v>
      </c>
      <c r="O51" s="42">
        <f t="shared" si="0"/>
        <v>16</v>
      </c>
      <c r="P51" s="42">
        <f t="shared" si="1"/>
        <v>3</v>
      </c>
      <c r="Q51" s="44" t="s">
        <v>751</v>
      </c>
      <c r="R51" s="59">
        <v>0</v>
      </c>
      <c r="S51" s="25" t="s">
        <v>752</v>
      </c>
      <c r="T51" s="59">
        <v>0</v>
      </c>
      <c r="U51" s="25"/>
      <c r="V51" s="59">
        <v>0</v>
      </c>
      <c r="W51" s="41">
        <f t="shared" si="2"/>
        <v>0</v>
      </c>
      <c r="X51" s="50">
        <f t="shared" si="3"/>
        <v>3</v>
      </c>
      <c r="Y51" s="52">
        <f t="shared" si="4"/>
        <v>9</v>
      </c>
      <c r="Z51" s="56"/>
      <c r="AA51" s="57"/>
      <c r="AB51" s="23"/>
      <c r="AC51" s="23"/>
      <c r="AD51" s="23"/>
    </row>
    <row r="52" spans="1:30" s="21" customFormat="1" ht="116.25" thickTop="1" thickBot="1" x14ac:dyDescent="0.3">
      <c r="A52" s="23" t="s">
        <v>440</v>
      </c>
      <c r="B52" s="23" t="s">
        <v>739</v>
      </c>
      <c r="C52" s="23" t="s">
        <v>740</v>
      </c>
      <c r="D52" s="23" t="s">
        <v>83</v>
      </c>
      <c r="E52" s="23"/>
      <c r="F52" s="23"/>
      <c r="G52" s="23"/>
      <c r="H52" s="23"/>
      <c r="I52" s="24" t="s">
        <v>143</v>
      </c>
      <c r="J52" s="189" t="str">
        <f>+VLOOKUP(I52,Feuil1!A:C,2,FALSE)</f>
        <v>R2-2-1-8</v>
      </c>
      <c r="K52" s="24" t="s">
        <v>19</v>
      </c>
      <c r="L52" s="23"/>
      <c r="M52" s="59">
        <v>4</v>
      </c>
      <c r="N52" s="60">
        <v>4</v>
      </c>
      <c r="O52" s="42">
        <f t="shared" si="0"/>
        <v>16</v>
      </c>
      <c r="P52" s="42">
        <f t="shared" si="1"/>
        <v>3</v>
      </c>
      <c r="Q52" s="44" t="s">
        <v>753</v>
      </c>
      <c r="R52" s="59">
        <v>0</v>
      </c>
      <c r="S52" s="25" t="s">
        <v>754</v>
      </c>
      <c r="T52" s="59">
        <v>0</v>
      </c>
      <c r="U52" s="25"/>
      <c r="V52" s="59">
        <v>0</v>
      </c>
      <c r="W52" s="41">
        <f t="shared" si="2"/>
        <v>0</v>
      </c>
      <c r="X52" s="50">
        <f t="shared" si="3"/>
        <v>3</v>
      </c>
      <c r="Y52" s="52">
        <f t="shared" si="4"/>
        <v>9</v>
      </c>
      <c r="Z52" s="56"/>
      <c r="AA52" s="57"/>
      <c r="AB52" s="23"/>
      <c r="AC52" s="23"/>
      <c r="AD52" s="23"/>
    </row>
    <row r="53" spans="1:30" s="21" customFormat="1" ht="65.25" thickTop="1" thickBot="1" x14ac:dyDescent="0.3">
      <c r="A53" s="23" t="s">
        <v>440</v>
      </c>
      <c r="B53" s="23" t="s">
        <v>739</v>
      </c>
      <c r="C53" s="23" t="s">
        <v>740</v>
      </c>
      <c r="D53" s="23" t="s">
        <v>83</v>
      </c>
      <c r="E53" s="23"/>
      <c r="F53" s="23"/>
      <c r="G53" s="23"/>
      <c r="H53" s="23"/>
      <c r="I53" s="24" t="s">
        <v>755</v>
      </c>
      <c r="J53" s="189" t="str">
        <f>+VLOOKUP(I53,Feuil1!A:C,2,FALSE)</f>
        <v>R9-2-1-5</v>
      </c>
      <c r="K53" s="24" t="s">
        <v>20</v>
      </c>
      <c r="L53" s="23"/>
      <c r="M53" s="59">
        <v>4</v>
      </c>
      <c r="N53" s="60">
        <v>4</v>
      </c>
      <c r="O53" s="42">
        <f t="shared" si="0"/>
        <v>16</v>
      </c>
      <c r="P53" s="42">
        <f t="shared" si="1"/>
        <v>3</v>
      </c>
      <c r="Q53" s="44" t="s">
        <v>756</v>
      </c>
      <c r="R53" s="59">
        <v>0</v>
      </c>
      <c r="S53" s="25" t="s">
        <v>757</v>
      </c>
      <c r="T53" s="59">
        <v>0</v>
      </c>
      <c r="U53" s="25"/>
      <c r="V53" s="59">
        <v>0</v>
      </c>
      <c r="W53" s="41">
        <f t="shared" si="2"/>
        <v>0</v>
      </c>
      <c r="X53" s="50">
        <f t="shared" si="3"/>
        <v>3</v>
      </c>
      <c r="Y53" s="52">
        <f t="shared" si="4"/>
        <v>9</v>
      </c>
      <c r="Z53" s="56"/>
      <c r="AA53" s="57"/>
      <c r="AB53" s="23"/>
      <c r="AC53" s="23"/>
      <c r="AD53" s="23"/>
    </row>
    <row r="54" spans="1:30" s="21" customFormat="1" ht="78" thickTop="1" thickBot="1" x14ac:dyDescent="0.3">
      <c r="A54" s="23" t="s">
        <v>440</v>
      </c>
      <c r="B54" s="23" t="s">
        <v>739</v>
      </c>
      <c r="C54" s="23" t="s">
        <v>740</v>
      </c>
      <c r="D54" s="23" t="s">
        <v>83</v>
      </c>
      <c r="E54" s="23"/>
      <c r="F54" s="23"/>
      <c r="G54" s="23"/>
      <c r="H54" s="23"/>
      <c r="I54" s="24" t="s">
        <v>758</v>
      </c>
      <c r="J54" s="189" t="str">
        <f>+VLOOKUP(I54,Feuil1!A:C,2,FALSE)</f>
        <v>R9-2-1-6</v>
      </c>
      <c r="K54" s="24" t="s">
        <v>21</v>
      </c>
      <c r="L54" s="23"/>
      <c r="M54" s="59">
        <v>4</v>
      </c>
      <c r="N54" s="60">
        <v>4</v>
      </c>
      <c r="O54" s="42">
        <f t="shared" si="0"/>
        <v>16</v>
      </c>
      <c r="P54" s="42">
        <f t="shared" si="1"/>
        <v>3</v>
      </c>
      <c r="Q54" s="44" t="s">
        <v>759</v>
      </c>
      <c r="R54" s="59">
        <v>0</v>
      </c>
      <c r="S54" s="25"/>
      <c r="T54" s="59">
        <v>0</v>
      </c>
      <c r="U54" s="25"/>
      <c r="V54" s="59">
        <v>0</v>
      </c>
      <c r="W54" s="41">
        <f t="shared" si="2"/>
        <v>0</v>
      </c>
      <c r="X54" s="50">
        <f t="shared" si="3"/>
        <v>3</v>
      </c>
      <c r="Y54" s="52">
        <f t="shared" si="4"/>
        <v>9</v>
      </c>
      <c r="Z54" s="56"/>
      <c r="AA54" s="57"/>
      <c r="AB54" s="23"/>
      <c r="AC54" s="23"/>
      <c r="AD54" s="23"/>
    </row>
    <row r="55" spans="1:30" s="21" customFormat="1" ht="141.75" thickTop="1" thickBot="1" x14ac:dyDescent="0.3">
      <c r="A55" s="23" t="s">
        <v>440</v>
      </c>
      <c r="B55" s="23" t="s">
        <v>739</v>
      </c>
      <c r="C55" s="23" t="s">
        <v>740</v>
      </c>
      <c r="D55" s="23" t="s">
        <v>83</v>
      </c>
      <c r="E55" s="23"/>
      <c r="F55" s="23"/>
      <c r="G55" s="23"/>
      <c r="H55" s="23"/>
      <c r="I55" s="24" t="s">
        <v>203</v>
      </c>
      <c r="J55" s="189" t="str">
        <f>+VLOOKUP(I55,Feuil1!A:C,2,FALSE)</f>
        <v>R2-2-1-10</v>
      </c>
      <c r="K55" s="24"/>
      <c r="L55" s="23"/>
      <c r="M55" s="59">
        <v>4</v>
      </c>
      <c r="N55" s="60">
        <v>4</v>
      </c>
      <c r="O55" s="42">
        <f t="shared" si="0"/>
        <v>16</v>
      </c>
      <c r="P55" s="42">
        <f t="shared" si="1"/>
        <v>3</v>
      </c>
      <c r="Q55" s="44" t="s">
        <v>760</v>
      </c>
      <c r="R55" s="59">
        <v>0</v>
      </c>
      <c r="S55" s="25"/>
      <c r="T55" s="59">
        <v>0</v>
      </c>
      <c r="U55" s="25"/>
      <c r="V55" s="59">
        <v>0</v>
      </c>
      <c r="W55" s="41">
        <f t="shared" si="2"/>
        <v>0</v>
      </c>
      <c r="X55" s="50">
        <f t="shared" si="3"/>
        <v>3</v>
      </c>
      <c r="Y55" s="52">
        <f t="shared" si="4"/>
        <v>9</v>
      </c>
      <c r="Z55" s="56"/>
      <c r="AA55" s="57"/>
      <c r="AB55" s="23"/>
      <c r="AC55" s="23"/>
      <c r="AD55" s="23"/>
    </row>
    <row r="56" spans="1:30" s="21" customFormat="1" ht="116.25" thickTop="1" thickBot="1" x14ac:dyDescent="0.3">
      <c r="A56" s="23" t="s">
        <v>440</v>
      </c>
      <c r="B56" s="23" t="s">
        <v>739</v>
      </c>
      <c r="C56" s="23" t="s">
        <v>740</v>
      </c>
      <c r="D56" s="23" t="s">
        <v>83</v>
      </c>
      <c r="E56" s="23"/>
      <c r="F56" s="23"/>
      <c r="G56" s="23"/>
      <c r="H56" s="23"/>
      <c r="I56" s="24" t="s">
        <v>437</v>
      </c>
      <c r="J56" s="189" t="str">
        <f>+VLOOKUP(I56,Feuil1!A:C,2,FALSE)</f>
        <v>R9-2-1-8</v>
      </c>
      <c r="K56" s="24" t="s">
        <v>761</v>
      </c>
      <c r="L56" s="23"/>
      <c r="M56" s="59">
        <v>4</v>
      </c>
      <c r="N56" s="60">
        <v>4</v>
      </c>
      <c r="O56" s="42">
        <f t="shared" si="0"/>
        <v>16</v>
      </c>
      <c r="P56" s="42">
        <f t="shared" si="1"/>
        <v>3</v>
      </c>
      <c r="Q56" s="44" t="s">
        <v>762</v>
      </c>
      <c r="R56" s="59">
        <v>0</v>
      </c>
      <c r="S56" s="25" t="s">
        <v>763</v>
      </c>
      <c r="T56" s="59">
        <v>0</v>
      </c>
      <c r="U56" s="25" t="s">
        <v>764</v>
      </c>
      <c r="V56" s="59">
        <v>0</v>
      </c>
      <c r="W56" s="41">
        <f t="shared" si="2"/>
        <v>0</v>
      </c>
      <c r="X56" s="50">
        <f t="shared" si="3"/>
        <v>3</v>
      </c>
      <c r="Y56" s="52">
        <f t="shared" si="4"/>
        <v>9</v>
      </c>
      <c r="Z56" s="56"/>
      <c r="AA56" s="57"/>
      <c r="AB56" s="23"/>
      <c r="AC56" s="23"/>
      <c r="AD56" s="23"/>
    </row>
    <row r="57" spans="1:30" s="21" customFormat="1" ht="78" thickTop="1" thickBot="1" x14ac:dyDescent="0.3">
      <c r="A57" s="23" t="s">
        <v>440</v>
      </c>
      <c r="B57" s="23" t="s">
        <v>739</v>
      </c>
      <c r="C57" s="23" t="s">
        <v>765</v>
      </c>
      <c r="D57" s="23" t="s">
        <v>83</v>
      </c>
      <c r="E57" s="23"/>
      <c r="F57" s="23"/>
      <c r="G57" s="23"/>
      <c r="H57" s="23"/>
      <c r="I57" s="24" t="s">
        <v>727</v>
      </c>
      <c r="J57" s="189" t="str">
        <f>+VLOOKUP(I57,Feuil1!A:C,2,FALSE)</f>
        <v>R9-1-2-1</v>
      </c>
      <c r="K57" s="24" t="s">
        <v>766</v>
      </c>
      <c r="L57" s="23"/>
      <c r="M57" s="59">
        <v>4</v>
      </c>
      <c r="N57" s="60">
        <v>4</v>
      </c>
      <c r="O57" s="42">
        <f t="shared" si="0"/>
        <v>16</v>
      </c>
      <c r="P57" s="42">
        <f t="shared" si="1"/>
        <v>3</v>
      </c>
      <c r="Q57" s="44" t="s">
        <v>767</v>
      </c>
      <c r="R57" s="59">
        <v>0</v>
      </c>
      <c r="S57" s="25" t="s">
        <v>768</v>
      </c>
      <c r="T57" s="59">
        <v>0</v>
      </c>
      <c r="U57" s="25"/>
      <c r="V57" s="59">
        <v>0</v>
      </c>
      <c r="W57" s="41">
        <f t="shared" si="2"/>
        <v>0</v>
      </c>
      <c r="X57" s="50">
        <f t="shared" si="3"/>
        <v>3</v>
      </c>
      <c r="Y57" s="52">
        <f t="shared" si="4"/>
        <v>9</v>
      </c>
      <c r="Z57" s="56"/>
      <c r="AA57" s="57"/>
      <c r="AB57" s="23"/>
      <c r="AC57" s="23"/>
      <c r="AD57" s="23"/>
    </row>
    <row r="58" spans="1:30" s="21" customFormat="1" ht="78" thickTop="1" thickBot="1" x14ac:dyDescent="0.3">
      <c r="A58" s="23" t="s">
        <v>440</v>
      </c>
      <c r="B58" s="23" t="s">
        <v>739</v>
      </c>
      <c r="C58" s="23" t="s">
        <v>765</v>
      </c>
      <c r="D58" s="23" t="s">
        <v>83</v>
      </c>
      <c r="E58" s="23"/>
      <c r="F58" s="23"/>
      <c r="G58" s="23"/>
      <c r="H58" s="23"/>
      <c r="I58" s="24" t="s">
        <v>769</v>
      </c>
      <c r="J58" s="189" t="str">
        <f>+VLOOKUP(I58,Feuil1!A:C,2,FALSE)</f>
        <v>R9-2-2-2</v>
      </c>
      <c r="K58" s="24"/>
      <c r="L58" s="23"/>
      <c r="M58" s="59">
        <v>4</v>
      </c>
      <c r="N58" s="60">
        <v>4</v>
      </c>
      <c r="O58" s="42">
        <f t="shared" si="0"/>
        <v>16</v>
      </c>
      <c r="P58" s="42">
        <f t="shared" si="1"/>
        <v>3</v>
      </c>
      <c r="Q58" s="44"/>
      <c r="R58" s="59">
        <v>0</v>
      </c>
      <c r="S58" s="25" t="s">
        <v>770</v>
      </c>
      <c r="T58" s="59">
        <v>0</v>
      </c>
      <c r="U58" s="25" t="s">
        <v>771</v>
      </c>
      <c r="V58" s="59">
        <v>0</v>
      </c>
      <c r="W58" s="41">
        <f t="shared" si="2"/>
        <v>0</v>
      </c>
      <c r="X58" s="50">
        <f t="shared" si="3"/>
        <v>3</v>
      </c>
      <c r="Y58" s="52">
        <f t="shared" si="4"/>
        <v>9</v>
      </c>
      <c r="Z58" s="56"/>
      <c r="AA58" s="57"/>
      <c r="AB58" s="23"/>
      <c r="AC58" s="23"/>
      <c r="AD58" s="23"/>
    </row>
    <row r="59" spans="1:30" s="21" customFormat="1" ht="116.25" thickTop="1" thickBot="1" x14ac:dyDescent="0.3">
      <c r="A59" s="23" t="s">
        <v>440</v>
      </c>
      <c r="B59" s="23" t="s">
        <v>739</v>
      </c>
      <c r="C59" s="23" t="s">
        <v>765</v>
      </c>
      <c r="D59" s="23" t="s">
        <v>83</v>
      </c>
      <c r="E59" s="23"/>
      <c r="F59" s="23"/>
      <c r="G59" s="23"/>
      <c r="H59" s="23"/>
      <c r="I59" s="24" t="s">
        <v>772</v>
      </c>
      <c r="J59" s="189" t="str">
        <f>+VLOOKUP(I59,Feuil1!A:C,2,FALSE)</f>
        <v>R9-2-2-3</v>
      </c>
      <c r="K59" s="24" t="s">
        <v>16</v>
      </c>
      <c r="L59" s="23"/>
      <c r="M59" s="59">
        <v>4</v>
      </c>
      <c r="N59" s="60">
        <v>4</v>
      </c>
      <c r="O59" s="42">
        <f t="shared" si="0"/>
        <v>16</v>
      </c>
      <c r="P59" s="42">
        <f t="shared" si="1"/>
        <v>3</v>
      </c>
      <c r="Q59" s="44" t="s">
        <v>773</v>
      </c>
      <c r="R59" s="59">
        <v>0</v>
      </c>
      <c r="S59" s="25" t="s">
        <v>15</v>
      </c>
      <c r="T59" s="59">
        <v>0</v>
      </c>
      <c r="U59" s="25" t="s">
        <v>774</v>
      </c>
      <c r="V59" s="59">
        <v>0</v>
      </c>
      <c r="W59" s="41">
        <f t="shared" si="2"/>
        <v>0</v>
      </c>
      <c r="X59" s="50">
        <f t="shared" si="3"/>
        <v>3</v>
      </c>
      <c r="Y59" s="52">
        <f t="shared" si="4"/>
        <v>9</v>
      </c>
      <c r="Z59" s="56"/>
      <c r="AA59" s="57"/>
      <c r="AB59" s="23"/>
      <c r="AC59" s="23"/>
      <c r="AD59" s="23"/>
    </row>
    <row r="60" spans="1:30" s="21" customFormat="1" ht="39.75" hidden="1" thickTop="1" thickBot="1" x14ac:dyDescent="0.3">
      <c r="A60" s="23" t="s">
        <v>439</v>
      </c>
      <c r="B60" s="23" t="s">
        <v>775</v>
      </c>
      <c r="C60" s="23" t="s">
        <v>776</v>
      </c>
      <c r="D60" s="23" t="s">
        <v>83</v>
      </c>
      <c r="E60" s="23"/>
      <c r="F60" s="23"/>
      <c r="G60" s="23"/>
      <c r="H60" s="23"/>
      <c r="I60" s="24" t="s">
        <v>777</v>
      </c>
      <c r="J60" s="189" t="str">
        <f>+VLOOKUP(I60,Feuil1!A:C,2,FALSE)</f>
        <v>R7-1-1-1</v>
      </c>
      <c r="K60" s="24" t="s">
        <v>778</v>
      </c>
      <c r="L60" s="23"/>
      <c r="M60" s="59">
        <v>4</v>
      </c>
      <c r="N60" s="60">
        <v>4</v>
      </c>
      <c r="O60" s="42">
        <f t="shared" si="0"/>
        <v>16</v>
      </c>
      <c r="P60" s="42">
        <f t="shared" si="1"/>
        <v>3</v>
      </c>
      <c r="Q60" s="44" t="s">
        <v>779</v>
      </c>
      <c r="R60" s="59">
        <v>0</v>
      </c>
      <c r="S60" s="25" t="s">
        <v>780</v>
      </c>
      <c r="T60" s="59">
        <v>0</v>
      </c>
      <c r="U60" s="25"/>
      <c r="V60" s="59">
        <v>0</v>
      </c>
      <c r="W60" s="41">
        <f t="shared" si="2"/>
        <v>0</v>
      </c>
      <c r="X60" s="50">
        <f t="shared" si="3"/>
        <v>3</v>
      </c>
      <c r="Y60" s="52">
        <f t="shared" si="4"/>
        <v>9</v>
      </c>
      <c r="Z60" s="56"/>
      <c r="AA60" s="57"/>
      <c r="AB60" s="23"/>
      <c r="AC60" s="23"/>
      <c r="AD60" s="23"/>
    </row>
    <row r="61" spans="1:30" ht="167.25" hidden="1" thickTop="1" thickBot="1" x14ac:dyDescent="0.25">
      <c r="A61" s="23" t="s">
        <v>439</v>
      </c>
      <c r="B61" s="23" t="s">
        <v>775</v>
      </c>
      <c r="C61" s="23" t="s">
        <v>776</v>
      </c>
      <c r="D61" s="23" t="s">
        <v>83</v>
      </c>
      <c r="E61" s="23"/>
      <c r="F61" s="23"/>
      <c r="G61" s="23"/>
      <c r="H61" s="23"/>
      <c r="I61" s="24" t="s">
        <v>781</v>
      </c>
      <c r="J61" s="189" t="str">
        <f>+VLOOKUP(I61,Feuil1!A:C,2,FALSE)</f>
        <v>R7-1-1-2</v>
      </c>
      <c r="K61" s="24" t="s">
        <v>782</v>
      </c>
      <c r="L61" s="23"/>
      <c r="M61" s="59">
        <v>4</v>
      </c>
      <c r="N61" s="60">
        <v>4</v>
      </c>
      <c r="O61" s="42">
        <f t="shared" si="0"/>
        <v>16</v>
      </c>
      <c r="P61" s="42">
        <f t="shared" si="1"/>
        <v>3</v>
      </c>
      <c r="Q61" s="44" t="s">
        <v>783</v>
      </c>
      <c r="R61" s="59">
        <v>0</v>
      </c>
      <c r="S61" s="25" t="s">
        <v>784</v>
      </c>
      <c r="T61" s="59">
        <v>0</v>
      </c>
      <c r="U61" s="25"/>
      <c r="V61" s="59">
        <v>0</v>
      </c>
      <c r="W61" s="41">
        <f t="shared" si="2"/>
        <v>0</v>
      </c>
      <c r="X61" s="50">
        <f t="shared" si="3"/>
        <v>3</v>
      </c>
      <c r="Y61" s="52">
        <f t="shared" si="4"/>
        <v>9</v>
      </c>
      <c r="Z61" s="23"/>
      <c r="AA61" s="57"/>
      <c r="AB61" s="23"/>
      <c r="AC61" s="23"/>
      <c r="AD61" s="23"/>
    </row>
    <row r="62" spans="1:30" ht="218.25" hidden="1" thickTop="1" thickBot="1" x14ac:dyDescent="0.25">
      <c r="A62" s="23" t="s">
        <v>439</v>
      </c>
      <c r="B62" s="23" t="s">
        <v>775</v>
      </c>
      <c r="C62" s="23" t="s">
        <v>776</v>
      </c>
      <c r="D62" s="23" t="s">
        <v>83</v>
      </c>
      <c r="E62" s="23"/>
      <c r="F62" s="23"/>
      <c r="G62" s="23"/>
      <c r="H62" s="23"/>
      <c r="I62" s="24" t="s">
        <v>785</v>
      </c>
      <c r="J62" s="189" t="str">
        <f>+VLOOKUP(I62,Feuil1!A:C,2,FALSE)</f>
        <v>R7-1-1-3</v>
      </c>
      <c r="K62" s="24" t="s">
        <v>786</v>
      </c>
      <c r="L62" s="23"/>
      <c r="M62" s="59">
        <v>4</v>
      </c>
      <c r="N62" s="60">
        <v>4</v>
      </c>
      <c r="O62" s="42">
        <f t="shared" si="0"/>
        <v>16</v>
      </c>
      <c r="P62" s="42">
        <f t="shared" si="1"/>
        <v>3</v>
      </c>
      <c r="Q62" s="44" t="s">
        <v>787</v>
      </c>
      <c r="R62" s="59">
        <v>0</v>
      </c>
      <c r="S62" s="25" t="s">
        <v>788</v>
      </c>
      <c r="T62" s="59">
        <v>0</v>
      </c>
      <c r="U62" s="25" t="s">
        <v>789</v>
      </c>
      <c r="V62" s="59">
        <v>0</v>
      </c>
      <c r="W62" s="41">
        <f t="shared" si="2"/>
        <v>0</v>
      </c>
      <c r="X62" s="50">
        <f t="shared" si="3"/>
        <v>3</v>
      </c>
      <c r="Y62" s="52">
        <f t="shared" si="4"/>
        <v>9</v>
      </c>
      <c r="Z62" s="23"/>
      <c r="AA62" s="57"/>
      <c r="AB62" s="23"/>
      <c r="AC62" s="23"/>
      <c r="AD62" s="23"/>
    </row>
    <row r="63" spans="1:30" ht="129" hidden="1" thickTop="1" thickBot="1" x14ac:dyDescent="0.25">
      <c r="A63" s="23" t="s">
        <v>439</v>
      </c>
      <c r="B63" s="23" t="s">
        <v>775</v>
      </c>
      <c r="C63" s="23" t="s">
        <v>776</v>
      </c>
      <c r="D63" s="23" t="s">
        <v>83</v>
      </c>
      <c r="E63" s="23"/>
      <c r="F63" s="23"/>
      <c r="G63" s="23"/>
      <c r="H63" s="23"/>
      <c r="I63" s="24" t="s">
        <v>790</v>
      </c>
      <c r="J63" s="189" t="str">
        <f>+VLOOKUP(I63,Feuil1!A:C,2,FALSE)</f>
        <v>R7-1-1-4</v>
      </c>
      <c r="K63" s="24" t="s">
        <v>791</v>
      </c>
      <c r="L63" s="23"/>
      <c r="M63" s="59">
        <v>4</v>
      </c>
      <c r="N63" s="60">
        <v>4</v>
      </c>
      <c r="O63" s="42">
        <f t="shared" si="0"/>
        <v>16</v>
      </c>
      <c r="P63" s="42">
        <f t="shared" si="1"/>
        <v>3</v>
      </c>
      <c r="Q63" s="44" t="s">
        <v>792</v>
      </c>
      <c r="R63" s="59">
        <v>0</v>
      </c>
      <c r="S63" s="25" t="s">
        <v>793</v>
      </c>
      <c r="T63" s="59">
        <v>0</v>
      </c>
      <c r="U63" s="25" t="s">
        <v>794</v>
      </c>
      <c r="V63" s="59">
        <v>0</v>
      </c>
      <c r="W63" s="41">
        <f t="shared" si="2"/>
        <v>0</v>
      </c>
      <c r="X63" s="50">
        <f t="shared" si="3"/>
        <v>3</v>
      </c>
      <c r="Y63" s="52">
        <f t="shared" si="4"/>
        <v>9</v>
      </c>
      <c r="Z63" s="23"/>
      <c r="AA63" s="57"/>
      <c r="AB63" s="23"/>
      <c r="AC63" s="23"/>
      <c r="AD63" s="23"/>
    </row>
    <row r="64" spans="1:30" ht="116.25" hidden="1" thickTop="1" thickBot="1" x14ac:dyDescent="0.25">
      <c r="A64" s="23" t="s">
        <v>439</v>
      </c>
      <c r="B64" s="23" t="s">
        <v>775</v>
      </c>
      <c r="C64" s="23" t="s">
        <v>776</v>
      </c>
      <c r="D64" s="23" t="s">
        <v>83</v>
      </c>
      <c r="E64" s="23"/>
      <c r="F64" s="23"/>
      <c r="G64" s="23"/>
      <c r="H64" s="23"/>
      <c r="I64" s="24" t="s">
        <v>795</v>
      </c>
      <c r="J64" s="189" t="str">
        <f>+VLOOKUP(I64,Feuil1!A:C,2,FALSE)</f>
        <v>R7-1-1-5</v>
      </c>
      <c r="K64" s="24"/>
      <c r="L64" s="23"/>
      <c r="M64" s="59">
        <v>4</v>
      </c>
      <c r="N64" s="60">
        <v>4</v>
      </c>
      <c r="O64" s="42">
        <f t="shared" si="0"/>
        <v>16</v>
      </c>
      <c r="P64" s="42">
        <f t="shared" si="1"/>
        <v>3</v>
      </c>
      <c r="Q64" s="44" t="s">
        <v>796</v>
      </c>
      <c r="R64" s="59">
        <v>0</v>
      </c>
      <c r="S64" s="25" t="s">
        <v>797</v>
      </c>
      <c r="T64" s="59">
        <v>0</v>
      </c>
      <c r="U64" s="25"/>
      <c r="V64" s="59">
        <v>0</v>
      </c>
      <c r="W64" s="41">
        <f t="shared" si="2"/>
        <v>0</v>
      </c>
      <c r="X64" s="50">
        <f t="shared" si="3"/>
        <v>3</v>
      </c>
      <c r="Y64" s="52">
        <f t="shared" si="4"/>
        <v>9</v>
      </c>
      <c r="Z64" s="23"/>
      <c r="AA64" s="57"/>
      <c r="AB64" s="23"/>
      <c r="AC64" s="23"/>
      <c r="AD64" s="23"/>
    </row>
    <row r="65" spans="1:30" ht="78" hidden="1" thickTop="1" thickBot="1" x14ac:dyDescent="0.25">
      <c r="A65" s="23" t="s">
        <v>439</v>
      </c>
      <c r="B65" s="23" t="s">
        <v>775</v>
      </c>
      <c r="C65" s="23" t="s">
        <v>776</v>
      </c>
      <c r="D65" s="23" t="s">
        <v>83</v>
      </c>
      <c r="E65" s="23"/>
      <c r="F65" s="23"/>
      <c r="G65" s="23"/>
      <c r="H65" s="23"/>
      <c r="I65" s="24" t="s">
        <v>798</v>
      </c>
      <c r="J65" s="189" t="str">
        <f>+VLOOKUP(I65,Feuil1!A:C,2,FALSE)</f>
        <v>R2-1-1-3</v>
      </c>
      <c r="K65" s="24" t="s">
        <v>799</v>
      </c>
      <c r="L65" s="23"/>
      <c r="M65" s="59">
        <v>4</v>
      </c>
      <c r="N65" s="60">
        <v>4</v>
      </c>
      <c r="O65" s="42">
        <f t="shared" si="0"/>
        <v>16</v>
      </c>
      <c r="P65" s="42">
        <f t="shared" si="1"/>
        <v>3</v>
      </c>
      <c r="Q65" s="44" t="s">
        <v>800</v>
      </c>
      <c r="R65" s="59">
        <v>0</v>
      </c>
      <c r="S65" s="25"/>
      <c r="T65" s="59">
        <v>0</v>
      </c>
      <c r="U65" s="25" t="s">
        <v>801</v>
      </c>
      <c r="V65" s="59">
        <v>0</v>
      </c>
      <c r="W65" s="41">
        <f t="shared" si="2"/>
        <v>0</v>
      </c>
      <c r="X65" s="50">
        <f t="shared" si="3"/>
        <v>3</v>
      </c>
      <c r="Y65" s="52">
        <f t="shared" si="4"/>
        <v>9</v>
      </c>
      <c r="Z65" s="23"/>
      <c r="AA65" s="57"/>
      <c r="AB65" s="23"/>
      <c r="AC65" s="23"/>
      <c r="AD65" s="23"/>
    </row>
    <row r="66" spans="1:30" ht="65.25" hidden="1" thickTop="1" thickBot="1" x14ac:dyDescent="0.25">
      <c r="A66" s="23" t="s">
        <v>439</v>
      </c>
      <c r="B66" s="23" t="s">
        <v>775</v>
      </c>
      <c r="C66" s="23" t="s">
        <v>776</v>
      </c>
      <c r="D66" s="23" t="s">
        <v>83</v>
      </c>
      <c r="E66" s="23"/>
      <c r="F66" s="23"/>
      <c r="G66" s="23"/>
      <c r="H66" s="23"/>
      <c r="I66" s="24" t="s">
        <v>490</v>
      </c>
      <c r="J66" s="189" t="str">
        <f>+VLOOKUP(I66,Feuil1!A:C,2,FALSE)</f>
        <v>R6-1-2-1</v>
      </c>
      <c r="K66" s="24" t="s">
        <v>802</v>
      </c>
      <c r="L66" s="23"/>
      <c r="M66" s="59">
        <v>4</v>
      </c>
      <c r="N66" s="60">
        <v>4</v>
      </c>
      <c r="O66" s="42">
        <f t="shared" si="0"/>
        <v>16</v>
      </c>
      <c r="P66" s="42">
        <f t="shared" si="1"/>
        <v>3</v>
      </c>
      <c r="Q66" s="44" t="s">
        <v>539</v>
      </c>
      <c r="R66" s="59">
        <v>0</v>
      </c>
      <c r="S66" s="25" t="s">
        <v>52</v>
      </c>
      <c r="T66" s="59">
        <v>0</v>
      </c>
      <c r="U66" s="25" t="s">
        <v>803</v>
      </c>
      <c r="V66" s="59">
        <v>0</v>
      </c>
      <c r="W66" s="41">
        <f t="shared" si="2"/>
        <v>0</v>
      </c>
      <c r="X66" s="50">
        <f t="shared" si="3"/>
        <v>3</v>
      </c>
      <c r="Y66" s="52">
        <f t="shared" si="4"/>
        <v>9</v>
      </c>
      <c r="Z66" s="23"/>
      <c r="AA66" s="57"/>
      <c r="AB66" s="23"/>
      <c r="AC66" s="23"/>
      <c r="AD66" s="23"/>
    </row>
    <row r="67" spans="1:30" ht="167.25" hidden="1" thickTop="1" thickBot="1" x14ac:dyDescent="0.25">
      <c r="A67" s="23" t="s">
        <v>439</v>
      </c>
      <c r="B67" s="23" t="s">
        <v>775</v>
      </c>
      <c r="C67" s="23" t="s">
        <v>804</v>
      </c>
      <c r="D67" s="23" t="s">
        <v>83</v>
      </c>
      <c r="E67" s="23"/>
      <c r="F67" s="23"/>
      <c r="G67" s="23"/>
      <c r="H67" s="23"/>
      <c r="I67" s="24" t="s">
        <v>805</v>
      </c>
      <c r="J67" s="189" t="str">
        <f>+VLOOKUP(I67,Feuil1!A:C,2,FALSE)</f>
        <v>R7-1-2-1</v>
      </c>
      <c r="K67" s="24" t="s">
        <v>806</v>
      </c>
      <c r="L67" s="23"/>
      <c r="M67" s="59">
        <v>4</v>
      </c>
      <c r="N67" s="60">
        <v>4</v>
      </c>
      <c r="O67" s="42">
        <f t="shared" ref="O67:O130" si="5">M67*N67</f>
        <v>16</v>
      </c>
      <c r="P67" s="42">
        <f t="shared" ref="P67:P130" si="6">_xlfn.IFS(O67&lt;1,"KO",O67&lt;=3,1,O67&lt;=6,2,O67&lt;=16,3,O67&lt;16,"KO")</f>
        <v>3</v>
      </c>
      <c r="Q67" s="44" t="s">
        <v>807</v>
      </c>
      <c r="R67" s="59">
        <v>0</v>
      </c>
      <c r="S67" s="25" t="s">
        <v>808</v>
      </c>
      <c r="T67" s="59">
        <v>0</v>
      </c>
      <c r="U67" s="25" t="s">
        <v>809</v>
      </c>
      <c r="V67" s="59">
        <v>0</v>
      </c>
      <c r="W67" s="41">
        <f t="shared" ref="W67:W130" si="7">R67+T67+V67</f>
        <v>0</v>
      </c>
      <c r="X67" s="50">
        <f t="shared" ref="X67:X130" si="8">_xlfn.IFS(W67&lt;0,"KO",W67&lt;=5,3,W67&lt;=10,2,W67&lt;=15,1,W67&gt;16,"KO")</f>
        <v>3</v>
      </c>
      <c r="Y67" s="52">
        <f t="shared" ref="Y67:Y130" si="9">P67*X67</f>
        <v>9</v>
      </c>
      <c r="Z67" s="23"/>
      <c r="AA67" s="57"/>
      <c r="AB67" s="23"/>
      <c r="AC67" s="23"/>
      <c r="AD67" s="23"/>
    </row>
    <row r="68" spans="1:30" ht="180" hidden="1" thickTop="1" thickBot="1" x14ac:dyDescent="0.25">
      <c r="A68" s="23" t="s">
        <v>439</v>
      </c>
      <c r="B68" s="23" t="s">
        <v>775</v>
      </c>
      <c r="C68" s="23" t="s">
        <v>804</v>
      </c>
      <c r="D68" s="23" t="s">
        <v>83</v>
      </c>
      <c r="E68" s="23"/>
      <c r="F68" s="23"/>
      <c r="G68" s="23"/>
      <c r="H68" s="23"/>
      <c r="I68" s="24" t="s">
        <v>798</v>
      </c>
      <c r="J68" s="189" t="str">
        <f>+VLOOKUP(I68,Feuil1!A:C,2,FALSE)</f>
        <v>R2-1-1-3</v>
      </c>
      <c r="K68" s="24" t="s">
        <v>810</v>
      </c>
      <c r="L68" s="23"/>
      <c r="M68" s="59">
        <v>4</v>
      </c>
      <c r="N68" s="60">
        <v>4</v>
      </c>
      <c r="O68" s="42">
        <f t="shared" si="5"/>
        <v>16</v>
      </c>
      <c r="P68" s="42">
        <f t="shared" si="6"/>
        <v>3</v>
      </c>
      <c r="Q68" s="44" t="s">
        <v>811</v>
      </c>
      <c r="R68" s="59">
        <v>0</v>
      </c>
      <c r="S68" s="25" t="s">
        <v>812</v>
      </c>
      <c r="T68" s="59">
        <v>0</v>
      </c>
      <c r="U68" s="25" t="s">
        <v>813</v>
      </c>
      <c r="V68" s="59">
        <v>0</v>
      </c>
      <c r="W68" s="41">
        <f t="shared" si="7"/>
        <v>0</v>
      </c>
      <c r="X68" s="50">
        <f t="shared" si="8"/>
        <v>3</v>
      </c>
      <c r="Y68" s="52">
        <f t="shared" si="9"/>
        <v>9</v>
      </c>
      <c r="Z68" s="23"/>
      <c r="AA68" s="57"/>
      <c r="AB68" s="23"/>
      <c r="AC68" s="23"/>
      <c r="AD68" s="23"/>
    </row>
    <row r="69" spans="1:30" ht="116.25" hidden="1" thickTop="1" thickBot="1" x14ac:dyDescent="0.25">
      <c r="A69" s="23" t="s">
        <v>439</v>
      </c>
      <c r="B69" s="23" t="s">
        <v>775</v>
      </c>
      <c r="C69" s="23" t="s">
        <v>804</v>
      </c>
      <c r="D69" s="23" t="s">
        <v>83</v>
      </c>
      <c r="E69" s="23"/>
      <c r="F69" s="23"/>
      <c r="G69" s="23"/>
      <c r="H69" s="23"/>
      <c r="I69" s="24" t="s">
        <v>790</v>
      </c>
      <c r="J69" s="189" t="str">
        <f>+VLOOKUP(I69,Feuil1!A:C,2,FALSE)</f>
        <v>R7-1-1-4</v>
      </c>
      <c r="K69" s="24" t="s">
        <v>814</v>
      </c>
      <c r="L69" s="23"/>
      <c r="M69" s="59">
        <v>4</v>
      </c>
      <c r="N69" s="60">
        <v>4</v>
      </c>
      <c r="O69" s="42">
        <f t="shared" si="5"/>
        <v>16</v>
      </c>
      <c r="P69" s="42">
        <f t="shared" si="6"/>
        <v>3</v>
      </c>
      <c r="Q69" s="44" t="s">
        <v>815</v>
      </c>
      <c r="R69" s="59">
        <v>0</v>
      </c>
      <c r="S69" s="25" t="s">
        <v>816</v>
      </c>
      <c r="T69" s="59">
        <v>0</v>
      </c>
      <c r="U69" s="25" t="s">
        <v>817</v>
      </c>
      <c r="V69" s="59">
        <v>0</v>
      </c>
      <c r="W69" s="41">
        <f t="shared" si="7"/>
        <v>0</v>
      </c>
      <c r="X69" s="50">
        <f t="shared" si="8"/>
        <v>3</v>
      </c>
      <c r="Y69" s="52">
        <f t="shared" si="9"/>
        <v>9</v>
      </c>
      <c r="Z69" s="23"/>
      <c r="AA69" s="57"/>
      <c r="AB69" s="23"/>
      <c r="AC69" s="23"/>
      <c r="AD69" s="23"/>
    </row>
    <row r="70" spans="1:30" ht="78" hidden="1" thickTop="1" thickBot="1" x14ac:dyDescent="0.25">
      <c r="A70" s="23" t="s">
        <v>439</v>
      </c>
      <c r="B70" s="23" t="s">
        <v>775</v>
      </c>
      <c r="C70" s="23" t="s">
        <v>804</v>
      </c>
      <c r="D70" s="23" t="s">
        <v>83</v>
      </c>
      <c r="E70" s="23"/>
      <c r="F70" s="23"/>
      <c r="G70" s="23"/>
      <c r="H70" s="23"/>
      <c r="I70" s="24" t="s">
        <v>184</v>
      </c>
      <c r="J70" s="189" t="str">
        <f>+VLOOKUP(I70,Feuil1!A:C,2,FALSE)</f>
        <v>R4-1-1-19</v>
      </c>
      <c r="K70" s="24" t="s">
        <v>818</v>
      </c>
      <c r="L70" s="23"/>
      <c r="M70" s="59">
        <v>4</v>
      </c>
      <c r="N70" s="60">
        <v>4</v>
      </c>
      <c r="O70" s="42">
        <f t="shared" si="5"/>
        <v>16</v>
      </c>
      <c r="P70" s="42">
        <f t="shared" si="6"/>
        <v>3</v>
      </c>
      <c r="Q70" s="44" t="s">
        <v>819</v>
      </c>
      <c r="R70" s="59">
        <v>0</v>
      </c>
      <c r="S70" s="25" t="s">
        <v>820</v>
      </c>
      <c r="T70" s="59">
        <v>0</v>
      </c>
      <c r="U70" s="25"/>
      <c r="V70" s="59">
        <v>0</v>
      </c>
      <c r="W70" s="41">
        <f t="shared" si="7"/>
        <v>0</v>
      </c>
      <c r="X70" s="50">
        <f t="shared" si="8"/>
        <v>3</v>
      </c>
      <c r="Y70" s="52">
        <f t="shared" si="9"/>
        <v>9</v>
      </c>
      <c r="Z70" s="23"/>
      <c r="AA70" s="57"/>
      <c r="AB70" s="23"/>
      <c r="AC70" s="23"/>
      <c r="AD70" s="23"/>
    </row>
    <row r="71" spans="1:30" ht="167.25" hidden="1" thickTop="1" thickBot="1" x14ac:dyDescent="0.25">
      <c r="A71" s="23" t="s">
        <v>439</v>
      </c>
      <c r="B71" s="23" t="s">
        <v>775</v>
      </c>
      <c r="C71" s="23" t="s">
        <v>804</v>
      </c>
      <c r="D71" s="23" t="s">
        <v>83</v>
      </c>
      <c r="E71" s="23"/>
      <c r="F71" s="23"/>
      <c r="G71" s="23"/>
      <c r="H71" s="23"/>
      <c r="I71" s="24" t="s">
        <v>190</v>
      </c>
      <c r="J71" s="189" t="str">
        <f>+VLOOKUP(I71,Feuil1!A:C,2,FALSE)</f>
        <v>R7-1-2-5</v>
      </c>
      <c r="K71" s="24"/>
      <c r="L71" s="23"/>
      <c r="M71" s="59">
        <v>4</v>
      </c>
      <c r="N71" s="60">
        <v>4</v>
      </c>
      <c r="O71" s="42">
        <f t="shared" si="5"/>
        <v>16</v>
      </c>
      <c r="P71" s="42">
        <f t="shared" si="6"/>
        <v>3</v>
      </c>
      <c r="Q71" s="44" t="s">
        <v>821</v>
      </c>
      <c r="R71" s="59">
        <v>0</v>
      </c>
      <c r="S71" s="25" t="s">
        <v>822</v>
      </c>
      <c r="T71" s="59">
        <v>0</v>
      </c>
      <c r="U71" s="25" t="s">
        <v>823</v>
      </c>
      <c r="V71" s="59">
        <v>0</v>
      </c>
      <c r="W71" s="41">
        <f t="shared" si="7"/>
        <v>0</v>
      </c>
      <c r="X71" s="50">
        <f t="shared" si="8"/>
        <v>3</v>
      </c>
      <c r="Y71" s="52">
        <f t="shared" si="9"/>
        <v>9</v>
      </c>
      <c r="Z71" s="23"/>
      <c r="AA71" s="57"/>
      <c r="AB71" s="23"/>
      <c r="AC71" s="23"/>
      <c r="AD71" s="23"/>
    </row>
    <row r="72" spans="1:30" ht="129" hidden="1" thickTop="1" thickBot="1" x14ac:dyDescent="0.25">
      <c r="A72" s="23" t="s">
        <v>439</v>
      </c>
      <c r="B72" s="23" t="s">
        <v>775</v>
      </c>
      <c r="C72" s="23" t="s">
        <v>824</v>
      </c>
      <c r="D72" s="23" t="s">
        <v>83</v>
      </c>
      <c r="E72" s="23"/>
      <c r="F72" s="23"/>
      <c r="G72" s="23"/>
      <c r="H72" s="23"/>
      <c r="I72" s="24" t="s">
        <v>825</v>
      </c>
      <c r="J72" s="189" t="str">
        <f>+VLOOKUP(I72,Feuil1!A:C,2,FALSE)</f>
        <v>R7-1-3-1</v>
      </c>
      <c r="K72" s="24" t="s">
        <v>826</v>
      </c>
      <c r="L72" s="23"/>
      <c r="M72" s="59">
        <v>4</v>
      </c>
      <c r="N72" s="60">
        <v>4</v>
      </c>
      <c r="O72" s="42">
        <f t="shared" si="5"/>
        <v>16</v>
      </c>
      <c r="P72" s="42">
        <f t="shared" si="6"/>
        <v>3</v>
      </c>
      <c r="Q72" s="44" t="s">
        <v>827</v>
      </c>
      <c r="R72" s="59">
        <v>0</v>
      </c>
      <c r="S72" s="25"/>
      <c r="T72" s="59">
        <v>0</v>
      </c>
      <c r="U72" s="25" t="s">
        <v>828</v>
      </c>
      <c r="V72" s="59">
        <v>0</v>
      </c>
      <c r="W72" s="41">
        <f t="shared" si="7"/>
        <v>0</v>
      </c>
      <c r="X72" s="50">
        <f t="shared" si="8"/>
        <v>3</v>
      </c>
      <c r="Y72" s="52">
        <f t="shared" si="9"/>
        <v>9</v>
      </c>
      <c r="Z72" s="23"/>
      <c r="AA72" s="57"/>
      <c r="AB72" s="23"/>
      <c r="AC72" s="23"/>
      <c r="AD72" s="23"/>
    </row>
    <row r="73" spans="1:30" ht="154.5" hidden="1" thickTop="1" thickBot="1" x14ac:dyDescent="0.25">
      <c r="A73" s="23" t="s">
        <v>439</v>
      </c>
      <c r="B73" s="23" t="s">
        <v>775</v>
      </c>
      <c r="C73" s="23" t="s">
        <v>824</v>
      </c>
      <c r="D73" s="23" t="s">
        <v>83</v>
      </c>
      <c r="E73" s="23"/>
      <c r="F73" s="23"/>
      <c r="G73" s="23"/>
      <c r="H73" s="23"/>
      <c r="I73" s="24" t="s">
        <v>829</v>
      </c>
      <c r="J73" s="189" t="str">
        <f>+VLOOKUP(I73,Feuil1!A:C,2,FALSE)</f>
        <v>R7-1-3-2</v>
      </c>
      <c r="K73" s="24" t="s">
        <v>830</v>
      </c>
      <c r="L73" s="23"/>
      <c r="M73" s="59">
        <v>4</v>
      </c>
      <c r="N73" s="60">
        <v>4</v>
      </c>
      <c r="O73" s="42">
        <f t="shared" si="5"/>
        <v>16</v>
      </c>
      <c r="P73" s="42">
        <f t="shared" si="6"/>
        <v>3</v>
      </c>
      <c r="Q73" s="44" t="s">
        <v>831</v>
      </c>
      <c r="R73" s="59">
        <v>0</v>
      </c>
      <c r="S73" s="25"/>
      <c r="T73" s="59">
        <v>0</v>
      </c>
      <c r="U73" s="25" t="s">
        <v>828</v>
      </c>
      <c r="V73" s="59">
        <v>0</v>
      </c>
      <c r="W73" s="41">
        <f t="shared" si="7"/>
        <v>0</v>
      </c>
      <c r="X73" s="50">
        <f t="shared" si="8"/>
        <v>3</v>
      </c>
      <c r="Y73" s="52">
        <f t="shared" si="9"/>
        <v>9</v>
      </c>
      <c r="Z73" s="23"/>
      <c r="AA73" s="57"/>
      <c r="AB73" s="23"/>
      <c r="AC73" s="23"/>
      <c r="AD73" s="23"/>
    </row>
    <row r="74" spans="1:30" ht="65.25" hidden="1" thickTop="1" thickBot="1" x14ac:dyDescent="0.25">
      <c r="A74" s="23" t="s">
        <v>439</v>
      </c>
      <c r="B74" s="23" t="s">
        <v>775</v>
      </c>
      <c r="C74" s="23" t="s">
        <v>824</v>
      </c>
      <c r="D74" s="23" t="s">
        <v>83</v>
      </c>
      <c r="E74" s="23"/>
      <c r="F74" s="23"/>
      <c r="G74" s="23"/>
      <c r="H74" s="23"/>
      <c r="I74" s="24" t="s">
        <v>832</v>
      </c>
      <c r="J74" s="189" t="str">
        <f>+VLOOKUP(I74,Feuil1!A:C,2,FALSE)</f>
        <v>R7-1-3-3</v>
      </c>
      <c r="K74" s="24" t="s">
        <v>833</v>
      </c>
      <c r="L74" s="23"/>
      <c r="M74" s="59">
        <v>4</v>
      </c>
      <c r="N74" s="60">
        <v>4</v>
      </c>
      <c r="O74" s="42">
        <f t="shared" si="5"/>
        <v>16</v>
      </c>
      <c r="P74" s="42">
        <f t="shared" si="6"/>
        <v>3</v>
      </c>
      <c r="Q74" s="44" t="s">
        <v>834</v>
      </c>
      <c r="R74" s="59">
        <v>0</v>
      </c>
      <c r="S74" s="25"/>
      <c r="T74" s="59">
        <v>0</v>
      </c>
      <c r="U74" s="25"/>
      <c r="V74" s="59">
        <v>0</v>
      </c>
      <c r="W74" s="41">
        <f t="shared" si="7"/>
        <v>0</v>
      </c>
      <c r="X74" s="50">
        <f t="shared" si="8"/>
        <v>3</v>
      </c>
      <c r="Y74" s="52">
        <f t="shared" si="9"/>
        <v>9</v>
      </c>
      <c r="Z74" s="23"/>
      <c r="AA74" s="57"/>
      <c r="AB74" s="23"/>
      <c r="AC74" s="23"/>
      <c r="AD74" s="23"/>
    </row>
    <row r="75" spans="1:30" ht="103.5" thickTop="1" thickBot="1" x14ac:dyDescent="0.25">
      <c r="A75" s="23" t="s">
        <v>440</v>
      </c>
      <c r="B75" s="23" t="s">
        <v>835</v>
      </c>
      <c r="C75" s="23" t="s">
        <v>836</v>
      </c>
      <c r="D75" s="23" t="s">
        <v>271</v>
      </c>
      <c r="E75" s="23"/>
      <c r="F75" s="23"/>
      <c r="G75" s="23"/>
      <c r="H75" s="23"/>
      <c r="I75" s="24" t="s">
        <v>837</v>
      </c>
      <c r="J75" s="189" t="str">
        <f>+VLOOKUP(I75,Feuil1!A:C,2,FALSE)</f>
        <v>R8-8-6-2</v>
      </c>
      <c r="K75" s="24" t="s">
        <v>838</v>
      </c>
      <c r="L75" s="23"/>
      <c r="M75" s="59">
        <v>4</v>
      </c>
      <c r="N75" s="60">
        <v>4</v>
      </c>
      <c r="O75" s="42">
        <f t="shared" si="5"/>
        <v>16</v>
      </c>
      <c r="P75" s="42">
        <f t="shared" si="6"/>
        <v>3</v>
      </c>
      <c r="Q75" s="44" t="s">
        <v>839</v>
      </c>
      <c r="R75" s="59">
        <v>0</v>
      </c>
      <c r="S75" s="25" t="s">
        <v>840</v>
      </c>
      <c r="T75" s="59">
        <v>0</v>
      </c>
      <c r="U75" s="25" t="s">
        <v>2</v>
      </c>
      <c r="V75" s="59">
        <v>0</v>
      </c>
      <c r="W75" s="41">
        <f t="shared" si="7"/>
        <v>0</v>
      </c>
      <c r="X75" s="50">
        <f t="shared" si="8"/>
        <v>3</v>
      </c>
      <c r="Y75" s="52">
        <f t="shared" si="9"/>
        <v>9</v>
      </c>
      <c r="Z75" s="23"/>
      <c r="AA75" s="57"/>
      <c r="AB75" s="23"/>
      <c r="AC75" s="23"/>
      <c r="AD75" s="23"/>
    </row>
    <row r="76" spans="1:30" ht="129" thickTop="1" thickBot="1" x14ac:dyDescent="0.25">
      <c r="A76" s="23" t="s">
        <v>440</v>
      </c>
      <c r="B76" s="23" t="s">
        <v>835</v>
      </c>
      <c r="C76" s="23" t="s">
        <v>836</v>
      </c>
      <c r="D76" s="23" t="s">
        <v>271</v>
      </c>
      <c r="E76" s="23"/>
      <c r="F76" s="23"/>
      <c r="G76" s="23"/>
      <c r="H76" s="23"/>
      <c r="I76" s="24" t="s">
        <v>841</v>
      </c>
      <c r="J76" s="189" t="str">
        <f>+VLOOKUP(I76,Feuil1!A:C,2,FALSE)</f>
        <v>R9-3-1-2</v>
      </c>
      <c r="K76" s="24" t="s">
        <v>3</v>
      </c>
      <c r="L76" s="23"/>
      <c r="M76" s="59">
        <v>4</v>
      </c>
      <c r="N76" s="60">
        <v>4</v>
      </c>
      <c r="O76" s="42">
        <f t="shared" si="5"/>
        <v>16</v>
      </c>
      <c r="P76" s="42">
        <f t="shared" si="6"/>
        <v>3</v>
      </c>
      <c r="Q76" s="44" t="s">
        <v>842</v>
      </c>
      <c r="R76" s="59">
        <v>0</v>
      </c>
      <c r="S76" s="25" t="s">
        <v>843</v>
      </c>
      <c r="T76" s="59">
        <v>0</v>
      </c>
      <c r="U76" s="25"/>
      <c r="V76" s="59">
        <v>0</v>
      </c>
      <c r="W76" s="41">
        <f t="shared" si="7"/>
        <v>0</v>
      </c>
      <c r="X76" s="50">
        <f t="shared" si="8"/>
        <v>3</v>
      </c>
      <c r="Y76" s="52">
        <f t="shared" si="9"/>
        <v>9</v>
      </c>
      <c r="Z76" s="23"/>
      <c r="AA76" s="57"/>
      <c r="AB76" s="23"/>
      <c r="AC76" s="23"/>
      <c r="AD76" s="23"/>
    </row>
    <row r="77" spans="1:30" ht="52.5" thickTop="1" thickBot="1" x14ac:dyDescent="0.25">
      <c r="A77" s="23" t="s">
        <v>440</v>
      </c>
      <c r="B77" s="23" t="s">
        <v>835</v>
      </c>
      <c r="C77" s="23" t="s">
        <v>836</v>
      </c>
      <c r="D77" s="23" t="s">
        <v>271</v>
      </c>
      <c r="E77" s="23"/>
      <c r="F77" s="23"/>
      <c r="G77" s="23"/>
      <c r="H77" s="23"/>
      <c r="I77" s="24" t="s">
        <v>844</v>
      </c>
      <c r="J77" s="189" t="str">
        <f>+VLOOKUP(I77,Feuil1!A:C,2,FALSE)</f>
        <v>R9-3-1-3</v>
      </c>
      <c r="K77" s="24" t="s">
        <v>4</v>
      </c>
      <c r="L77" s="23"/>
      <c r="M77" s="59">
        <v>4</v>
      </c>
      <c r="N77" s="60">
        <v>4</v>
      </c>
      <c r="O77" s="42">
        <f t="shared" si="5"/>
        <v>16</v>
      </c>
      <c r="P77" s="42">
        <f t="shared" si="6"/>
        <v>3</v>
      </c>
      <c r="Q77" s="44" t="s">
        <v>845</v>
      </c>
      <c r="R77" s="59">
        <v>0</v>
      </c>
      <c r="S77" s="25" t="s">
        <v>846</v>
      </c>
      <c r="T77" s="59">
        <v>0</v>
      </c>
      <c r="U77" s="25" t="s">
        <v>847</v>
      </c>
      <c r="V77" s="59">
        <v>0</v>
      </c>
      <c r="W77" s="41">
        <f t="shared" si="7"/>
        <v>0</v>
      </c>
      <c r="X77" s="50">
        <f t="shared" si="8"/>
        <v>3</v>
      </c>
      <c r="Y77" s="52">
        <f t="shared" si="9"/>
        <v>9</v>
      </c>
      <c r="Z77" s="23"/>
      <c r="AA77" s="57"/>
      <c r="AB77" s="23"/>
      <c r="AC77" s="23"/>
      <c r="AD77" s="23"/>
    </row>
    <row r="78" spans="1:30" ht="218.25" thickTop="1" thickBot="1" x14ac:dyDescent="0.25">
      <c r="A78" s="23" t="s">
        <v>440</v>
      </c>
      <c r="B78" s="23" t="s">
        <v>835</v>
      </c>
      <c r="C78" s="23" t="s">
        <v>836</v>
      </c>
      <c r="D78" s="23" t="s">
        <v>271</v>
      </c>
      <c r="E78" s="23"/>
      <c r="F78" s="23"/>
      <c r="G78" s="23"/>
      <c r="H78" s="23"/>
      <c r="I78" s="24" t="s">
        <v>159</v>
      </c>
      <c r="J78" s="189" t="str">
        <f>+VLOOKUP(I78,Feuil1!A:C,2,FALSE)</f>
        <v>R8-3-1-1</v>
      </c>
      <c r="K78" s="24" t="s">
        <v>848</v>
      </c>
      <c r="L78" s="23"/>
      <c r="M78" s="59">
        <v>4</v>
      </c>
      <c r="N78" s="60">
        <v>4</v>
      </c>
      <c r="O78" s="42">
        <f t="shared" si="5"/>
        <v>16</v>
      </c>
      <c r="P78" s="42">
        <f t="shared" si="6"/>
        <v>3</v>
      </c>
      <c r="Q78" s="44" t="s">
        <v>849</v>
      </c>
      <c r="R78" s="59">
        <v>0</v>
      </c>
      <c r="S78" s="25" t="s">
        <v>850</v>
      </c>
      <c r="T78" s="59">
        <v>0</v>
      </c>
      <c r="U78" s="25" t="s">
        <v>851</v>
      </c>
      <c r="V78" s="59">
        <v>0</v>
      </c>
      <c r="W78" s="41">
        <f t="shared" si="7"/>
        <v>0</v>
      </c>
      <c r="X78" s="50">
        <f t="shared" si="8"/>
        <v>3</v>
      </c>
      <c r="Y78" s="52">
        <f t="shared" si="9"/>
        <v>9</v>
      </c>
      <c r="Z78" s="23"/>
      <c r="AA78" s="57"/>
      <c r="AB78" s="23"/>
      <c r="AC78" s="23"/>
      <c r="AD78" s="23"/>
    </row>
    <row r="79" spans="1:30" ht="231" thickTop="1" thickBot="1" x14ac:dyDescent="0.25">
      <c r="A79" s="23" t="s">
        <v>440</v>
      </c>
      <c r="B79" s="23" t="s">
        <v>835</v>
      </c>
      <c r="C79" s="23" t="s">
        <v>852</v>
      </c>
      <c r="D79" s="23" t="s">
        <v>271</v>
      </c>
      <c r="E79" s="23"/>
      <c r="F79" s="23"/>
      <c r="G79" s="23"/>
      <c r="H79" s="23"/>
      <c r="I79" s="24" t="s">
        <v>6</v>
      </c>
      <c r="J79" s="189" t="str">
        <f>+VLOOKUP(I79,Feuil1!A:C,2,FALSE)</f>
        <v>R9-3-2-1</v>
      </c>
      <c r="K79" s="24"/>
      <c r="L79" s="23"/>
      <c r="M79" s="59">
        <v>4</v>
      </c>
      <c r="N79" s="60">
        <v>4</v>
      </c>
      <c r="O79" s="42">
        <f t="shared" si="5"/>
        <v>16</v>
      </c>
      <c r="P79" s="42">
        <f t="shared" si="6"/>
        <v>3</v>
      </c>
      <c r="Q79" s="44" t="s">
        <v>853</v>
      </c>
      <c r="R79" s="59">
        <v>0</v>
      </c>
      <c r="S79" s="25" t="s">
        <v>854</v>
      </c>
      <c r="T79" s="59">
        <v>0</v>
      </c>
      <c r="U79" s="25" t="s">
        <v>855</v>
      </c>
      <c r="V79" s="59">
        <v>0</v>
      </c>
      <c r="W79" s="41">
        <f t="shared" si="7"/>
        <v>0</v>
      </c>
      <c r="X79" s="50">
        <f t="shared" si="8"/>
        <v>3</v>
      </c>
      <c r="Y79" s="52">
        <f t="shared" si="9"/>
        <v>9</v>
      </c>
      <c r="Z79" s="23"/>
      <c r="AA79" s="57"/>
      <c r="AB79" s="23"/>
      <c r="AC79" s="23"/>
      <c r="AD79" s="23"/>
    </row>
    <row r="80" spans="1:30" ht="65.25" thickTop="1" thickBot="1" x14ac:dyDescent="0.25">
      <c r="A80" s="23" t="s">
        <v>440</v>
      </c>
      <c r="B80" s="23" t="s">
        <v>835</v>
      </c>
      <c r="C80" s="23" t="s">
        <v>852</v>
      </c>
      <c r="D80" s="23" t="s">
        <v>271</v>
      </c>
      <c r="E80" s="23"/>
      <c r="F80" s="23"/>
      <c r="G80" s="23"/>
      <c r="H80" s="23"/>
      <c r="I80" s="24" t="s">
        <v>856</v>
      </c>
      <c r="J80" s="189" t="str">
        <f>+VLOOKUP(I80,Feuil1!A:C,2,FALSE)</f>
        <v>R9-3-2-2</v>
      </c>
      <c r="K80" s="24" t="s">
        <v>857</v>
      </c>
      <c r="L80" s="23"/>
      <c r="M80" s="59">
        <v>4</v>
      </c>
      <c r="N80" s="60">
        <v>4</v>
      </c>
      <c r="O80" s="42">
        <f t="shared" si="5"/>
        <v>16</v>
      </c>
      <c r="P80" s="42">
        <f t="shared" si="6"/>
        <v>3</v>
      </c>
      <c r="Q80" s="44" t="s">
        <v>858</v>
      </c>
      <c r="R80" s="59">
        <v>0</v>
      </c>
      <c r="S80" s="25" t="s">
        <v>859</v>
      </c>
      <c r="T80" s="59">
        <v>0</v>
      </c>
      <c r="U80" s="25"/>
      <c r="V80" s="59">
        <v>0</v>
      </c>
      <c r="W80" s="41">
        <f t="shared" si="7"/>
        <v>0</v>
      </c>
      <c r="X80" s="50">
        <f t="shared" si="8"/>
        <v>3</v>
      </c>
      <c r="Y80" s="52">
        <f t="shared" si="9"/>
        <v>9</v>
      </c>
      <c r="Z80" s="23"/>
      <c r="AA80" s="57"/>
      <c r="AB80" s="23"/>
      <c r="AC80" s="23"/>
      <c r="AD80" s="23"/>
    </row>
    <row r="81" spans="1:30" ht="65.25" thickTop="1" thickBot="1" x14ac:dyDescent="0.25">
      <c r="A81" s="23" t="s">
        <v>440</v>
      </c>
      <c r="B81" s="23" t="s">
        <v>835</v>
      </c>
      <c r="C81" s="23" t="s">
        <v>852</v>
      </c>
      <c r="D81" s="23" t="s">
        <v>271</v>
      </c>
      <c r="E81" s="23"/>
      <c r="F81" s="23"/>
      <c r="G81" s="23"/>
      <c r="H81" s="23"/>
      <c r="I81" s="24" t="s">
        <v>860</v>
      </c>
      <c r="J81" s="189" t="str">
        <f>+VLOOKUP(I81,Feuil1!A:C,2,FALSE)</f>
        <v>R9-3-2-3</v>
      </c>
      <c r="K81" s="24" t="s">
        <v>7</v>
      </c>
      <c r="L81" s="23"/>
      <c r="M81" s="59">
        <v>4</v>
      </c>
      <c r="N81" s="60">
        <v>4</v>
      </c>
      <c r="O81" s="42">
        <f t="shared" si="5"/>
        <v>16</v>
      </c>
      <c r="P81" s="42">
        <f t="shared" si="6"/>
        <v>3</v>
      </c>
      <c r="Q81" s="44" t="s">
        <v>861</v>
      </c>
      <c r="R81" s="59">
        <v>0</v>
      </c>
      <c r="S81" s="25" t="s">
        <v>8</v>
      </c>
      <c r="T81" s="59">
        <v>0</v>
      </c>
      <c r="U81" s="25"/>
      <c r="V81" s="59">
        <v>0</v>
      </c>
      <c r="W81" s="41">
        <f t="shared" si="7"/>
        <v>0</v>
      </c>
      <c r="X81" s="50">
        <f t="shared" si="8"/>
        <v>3</v>
      </c>
      <c r="Y81" s="52">
        <f t="shared" si="9"/>
        <v>9</v>
      </c>
      <c r="Z81" s="23"/>
      <c r="AA81" s="57"/>
      <c r="AB81" s="23"/>
      <c r="AC81" s="23"/>
      <c r="AD81" s="23"/>
    </row>
    <row r="82" spans="1:30" ht="103.5" thickTop="1" thickBot="1" x14ac:dyDescent="0.25">
      <c r="A82" s="23" t="s">
        <v>440</v>
      </c>
      <c r="B82" s="23" t="s">
        <v>835</v>
      </c>
      <c r="C82" s="23" t="s">
        <v>852</v>
      </c>
      <c r="D82" s="23" t="s">
        <v>271</v>
      </c>
      <c r="E82" s="23"/>
      <c r="F82" s="23"/>
      <c r="G82" s="23"/>
      <c r="H82" s="23"/>
      <c r="I82" s="24" t="s">
        <v>143</v>
      </c>
      <c r="J82" s="189" t="str">
        <f>+VLOOKUP(I82,Feuil1!A:C,2,FALSE)</f>
        <v>R2-2-1-8</v>
      </c>
      <c r="K82" s="24" t="s">
        <v>862</v>
      </c>
      <c r="L82" s="23"/>
      <c r="M82" s="59">
        <v>4</v>
      </c>
      <c r="N82" s="60">
        <v>4</v>
      </c>
      <c r="O82" s="42">
        <f t="shared" si="5"/>
        <v>16</v>
      </c>
      <c r="P82" s="42">
        <f t="shared" si="6"/>
        <v>3</v>
      </c>
      <c r="Q82" s="44" t="s">
        <v>863</v>
      </c>
      <c r="R82" s="59">
        <v>0</v>
      </c>
      <c r="S82" s="25" t="s">
        <v>864</v>
      </c>
      <c r="T82" s="59">
        <v>0</v>
      </c>
      <c r="U82" s="25"/>
      <c r="V82" s="59">
        <v>0</v>
      </c>
      <c r="W82" s="41">
        <f t="shared" si="7"/>
        <v>0</v>
      </c>
      <c r="X82" s="50">
        <f t="shared" si="8"/>
        <v>3</v>
      </c>
      <c r="Y82" s="52">
        <f t="shared" si="9"/>
        <v>9</v>
      </c>
      <c r="Z82" s="23"/>
      <c r="AA82" s="57"/>
      <c r="AB82" s="23"/>
      <c r="AC82" s="23"/>
      <c r="AD82" s="23"/>
    </row>
    <row r="83" spans="1:30" ht="116.25" thickTop="1" thickBot="1" x14ac:dyDescent="0.25">
      <c r="A83" s="23" t="s">
        <v>440</v>
      </c>
      <c r="B83" s="23" t="s">
        <v>835</v>
      </c>
      <c r="C83" s="23" t="s">
        <v>852</v>
      </c>
      <c r="D83" s="23" t="s">
        <v>271</v>
      </c>
      <c r="E83" s="23"/>
      <c r="F83" s="23"/>
      <c r="G83" s="23"/>
      <c r="H83" s="23"/>
      <c r="I83" s="24" t="s">
        <v>865</v>
      </c>
      <c r="J83" s="189" t="str">
        <f>+VLOOKUP(I83,Feuil1!A:C,2,FALSE)</f>
        <v>R9-3-2-5</v>
      </c>
      <c r="K83" s="24" t="s">
        <v>866</v>
      </c>
      <c r="L83" s="23"/>
      <c r="M83" s="59">
        <v>4</v>
      </c>
      <c r="N83" s="60">
        <v>4</v>
      </c>
      <c r="O83" s="42">
        <f t="shared" si="5"/>
        <v>16</v>
      </c>
      <c r="P83" s="42">
        <f t="shared" si="6"/>
        <v>3</v>
      </c>
      <c r="Q83" s="44" t="s">
        <v>867</v>
      </c>
      <c r="R83" s="59">
        <v>0</v>
      </c>
      <c r="S83" s="25" t="s">
        <v>868</v>
      </c>
      <c r="T83" s="59">
        <v>0</v>
      </c>
      <c r="U83" s="25"/>
      <c r="V83" s="59">
        <v>0</v>
      </c>
      <c r="W83" s="41">
        <f t="shared" si="7"/>
        <v>0</v>
      </c>
      <c r="X83" s="50">
        <f t="shared" si="8"/>
        <v>3</v>
      </c>
      <c r="Y83" s="52">
        <f t="shared" si="9"/>
        <v>9</v>
      </c>
      <c r="Z83" s="23"/>
      <c r="AA83" s="57"/>
      <c r="AB83" s="23"/>
      <c r="AC83" s="23"/>
      <c r="AD83" s="23"/>
    </row>
    <row r="84" spans="1:30" ht="52.5" thickTop="1" thickBot="1" x14ac:dyDescent="0.25">
      <c r="A84" s="23" t="s">
        <v>440</v>
      </c>
      <c r="B84" s="23" t="s">
        <v>835</v>
      </c>
      <c r="C84" s="23" t="s">
        <v>852</v>
      </c>
      <c r="D84" s="23" t="s">
        <v>271</v>
      </c>
      <c r="E84" s="23"/>
      <c r="F84" s="23"/>
      <c r="G84" s="23"/>
      <c r="H84" s="23"/>
      <c r="I84" s="24" t="s">
        <v>869</v>
      </c>
      <c r="J84" s="189" t="str">
        <f>+VLOOKUP(I84,Feuil1!A:C,2,FALSE)</f>
        <v>R9-3-2-6</v>
      </c>
      <c r="K84" s="24" t="s">
        <v>9</v>
      </c>
      <c r="L84" s="23"/>
      <c r="M84" s="59">
        <v>4</v>
      </c>
      <c r="N84" s="60">
        <v>4</v>
      </c>
      <c r="O84" s="42">
        <f t="shared" si="5"/>
        <v>16</v>
      </c>
      <c r="P84" s="42">
        <f t="shared" si="6"/>
        <v>3</v>
      </c>
      <c r="Q84" s="44" t="s">
        <v>870</v>
      </c>
      <c r="R84" s="59">
        <v>0</v>
      </c>
      <c r="S84" s="25"/>
      <c r="T84" s="59">
        <v>0</v>
      </c>
      <c r="U84" s="25"/>
      <c r="V84" s="59">
        <v>0</v>
      </c>
      <c r="W84" s="41">
        <f t="shared" si="7"/>
        <v>0</v>
      </c>
      <c r="X84" s="50">
        <f t="shared" si="8"/>
        <v>3</v>
      </c>
      <c r="Y84" s="52">
        <f t="shared" si="9"/>
        <v>9</v>
      </c>
      <c r="Z84" s="23"/>
      <c r="AA84" s="57"/>
      <c r="AB84" s="23"/>
      <c r="AC84" s="23"/>
      <c r="AD84" s="23"/>
    </row>
    <row r="85" spans="1:30" ht="243.75" thickTop="1" thickBot="1" x14ac:dyDescent="0.25">
      <c r="A85" s="23" t="s">
        <v>440</v>
      </c>
      <c r="B85" s="23" t="s">
        <v>835</v>
      </c>
      <c r="C85" s="23" t="s">
        <v>852</v>
      </c>
      <c r="D85" s="23" t="s">
        <v>271</v>
      </c>
      <c r="E85" s="23"/>
      <c r="F85" s="23"/>
      <c r="G85" s="23"/>
      <c r="H85" s="23"/>
      <c r="I85" s="24" t="s">
        <v>871</v>
      </c>
      <c r="J85" s="189" t="str">
        <f>+VLOOKUP(I85,Feuil1!A:C,2,FALSE)</f>
        <v>R9-3-2-7</v>
      </c>
      <c r="K85" s="24" t="s">
        <v>872</v>
      </c>
      <c r="L85" s="23"/>
      <c r="M85" s="59">
        <v>4</v>
      </c>
      <c r="N85" s="60">
        <v>4</v>
      </c>
      <c r="O85" s="42">
        <f t="shared" si="5"/>
        <v>16</v>
      </c>
      <c r="P85" s="42">
        <f t="shared" si="6"/>
        <v>3</v>
      </c>
      <c r="Q85" s="44" t="s">
        <v>873</v>
      </c>
      <c r="R85" s="59">
        <v>0</v>
      </c>
      <c r="S85" s="25" t="s">
        <v>874</v>
      </c>
      <c r="T85" s="59">
        <v>0</v>
      </c>
      <c r="U85" s="25"/>
      <c r="V85" s="59">
        <v>0</v>
      </c>
      <c r="W85" s="41">
        <f t="shared" si="7"/>
        <v>0</v>
      </c>
      <c r="X85" s="50">
        <f t="shared" si="8"/>
        <v>3</v>
      </c>
      <c r="Y85" s="52">
        <f t="shared" si="9"/>
        <v>9</v>
      </c>
      <c r="Z85" s="23"/>
      <c r="AA85" s="57"/>
      <c r="AB85" s="23"/>
      <c r="AC85" s="23"/>
      <c r="AD85" s="23"/>
    </row>
    <row r="86" spans="1:30" ht="103.5" thickTop="1" thickBot="1" x14ac:dyDescent="0.25">
      <c r="A86" s="23" t="s">
        <v>440</v>
      </c>
      <c r="B86" s="23" t="s">
        <v>835</v>
      </c>
      <c r="C86" s="23" t="s">
        <v>852</v>
      </c>
      <c r="D86" s="23" t="s">
        <v>271</v>
      </c>
      <c r="E86" s="23"/>
      <c r="F86" s="23"/>
      <c r="G86" s="23"/>
      <c r="H86" s="23"/>
      <c r="I86" s="24" t="s">
        <v>184</v>
      </c>
      <c r="J86" s="189" t="str">
        <f>+VLOOKUP(I86,Feuil1!A:C,2,FALSE)</f>
        <v>R4-1-1-19</v>
      </c>
      <c r="K86" s="24" t="s">
        <v>875</v>
      </c>
      <c r="L86" s="23"/>
      <c r="M86" s="59">
        <v>4</v>
      </c>
      <c r="N86" s="60">
        <v>4</v>
      </c>
      <c r="O86" s="42">
        <f t="shared" si="5"/>
        <v>16</v>
      </c>
      <c r="P86" s="42">
        <f t="shared" si="6"/>
        <v>3</v>
      </c>
      <c r="Q86" s="44" t="s">
        <v>876</v>
      </c>
      <c r="R86" s="59">
        <v>0</v>
      </c>
      <c r="S86" s="25" t="s">
        <v>877</v>
      </c>
      <c r="T86" s="59">
        <v>0</v>
      </c>
      <c r="U86" s="25"/>
      <c r="V86" s="59">
        <v>0</v>
      </c>
      <c r="W86" s="41">
        <f t="shared" si="7"/>
        <v>0</v>
      </c>
      <c r="X86" s="50">
        <f t="shared" si="8"/>
        <v>3</v>
      </c>
      <c r="Y86" s="52">
        <f t="shared" si="9"/>
        <v>9</v>
      </c>
      <c r="Z86" s="23"/>
      <c r="AA86" s="57"/>
      <c r="AB86" s="23"/>
      <c r="AC86" s="23"/>
      <c r="AD86" s="23"/>
    </row>
    <row r="87" spans="1:30" ht="205.5" thickTop="1" thickBot="1" x14ac:dyDescent="0.25">
      <c r="A87" s="23" t="s">
        <v>440</v>
      </c>
      <c r="B87" s="23" t="s">
        <v>835</v>
      </c>
      <c r="C87" s="23" t="s">
        <v>852</v>
      </c>
      <c r="D87" s="23" t="s">
        <v>271</v>
      </c>
      <c r="E87" s="23"/>
      <c r="F87" s="23"/>
      <c r="G87" s="23"/>
      <c r="H87" s="23"/>
      <c r="I87" s="24" t="s">
        <v>878</v>
      </c>
      <c r="J87" s="189" t="str">
        <f>+VLOOKUP(I87,Feuil1!A:C,2,FALSE)</f>
        <v>R9-3-2-9</v>
      </c>
      <c r="K87" s="24" t="s">
        <v>879</v>
      </c>
      <c r="L87" s="23"/>
      <c r="M87" s="59">
        <v>4</v>
      </c>
      <c r="N87" s="60">
        <v>4</v>
      </c>
      <c r="O87" s="42">
        <f t="shared" si="5"/>
        <v>16</v>
      </c>
      <c r="P87" s="42">
        <f t="shared" si="6"/>
        <v>3</v>
      </c>
      <c r="Q87" s="44" t="s">
        <v>880</v>
      </c>
      <c r="R87" s="59">
        <v>0</v>
      </c>
      <c r="S87" s="25" t="s">
        <v>881</v>
      </c>
      <c r="T87" s="59">
        <v>0</v>
      </c>
      <c r="U87" s="25" t="s">
        <v>882</v>
      </c>
      <c r="V87" s="59">
        <v>0</v>
      </c>
      <c r="W87" s="41">
        <f t="shared" si="7"/>
        <v>0</v>
      </c>
      <c r="X87" s="50">
        <f t="shared" si="8"/>
        <v>3</v>
      </c>
      <c r="Y87" s="52">
        <f t="shared" si="9"/>
        <v>9</v>
      </c>
      <c r="Z87" s="23"/>
      <c r="AA87" s="57"/>
      <c r="AB87" s="23"/>
      <c r="AC87" s="23"/>
      <c r="AD87" s="23"/>
    </row>
    <row r="88" spans="1:30" ht="65.25" thickTop="1" thickBot="1" x14ac:dyDescent="0.25">
      <c r="A88" s="23" t="s">
        <v>440</v>
      </c>
      <c r="B88" s="23" t="s">
        <v>835</v>
      </c>
      <c r="C88" s="23" t="s">
        <v>852</v>
      </c>
      <c r="D88" s="23" t="s">
        <v>271</v>
      </c>
      <c r="E88" s="23"/>
      <c r="F88" s="23"/>
      <c r="G88" s="23"/>
      <c r="H88" s="23"/>
      <c r="I88" s="24" t="s">
        <v>883</v>
      </c>
      <c r="J88" s="189" t="str">
        <f>+VLOOKUP(I88,Feuil1!A:C,2,FALSE)</f>
        <v>R9-3-2-10</v>
      </c>
      <c r="K88" s="24" t="s">
        <v>884</v>
      </c>
      <c r="L88" s="23"/>
      <c r="M88" s="59">
        <v>4</v>
      </c>
      <c r="N88" s="60">
        <v>4</v>
      </c>
      <c r="O88" s="42">
        <f t="shared" si="5"/>
        <v>16</v>
      </c>
      <c r="P88" s="42">
        <f t="shared" si="6"/>
        <v>3</v>
      </c>
      <c r="Q88" s="44" t="s">
        <v>885</v>
      </c>
      <c r="R88" s="59">
        <v>0</v>
      </c>
      <c r="S88" s="25"/>
      <c r="T88" s="59">
        <v>0</v>
      </c>
      <c r="U88" s="25"/>
      <c r="V88" s="59">
        <v>0</v>
      </c>
      <c r="W88" s="41">
        <f t="shared" si="7"/>
        <v>0</v>
      </c>
      <c r="X88" s="50">
        <f t="shared" si="8"/>
        <v>3</v>
      </c>
      <c r="Y88" s="52">
        <f t="shared" si="9"/>
        <v>9</v>
      </c>
      <c r="Z88" s="23"/>
      <c r="AA88" s="57"/>
      <c r="AB88" s="23"/>
      <c r="AC88" s="23"/>
      <c r="AD88" s="23"/>
    </row>
    <row r="89" spans="1:30" ht="180" thickTop="1" thickBot="1" x14ac:dyDescent="0.25">
      <c r="A89" s="23" t="s">
        <v>440</v>
      </c>
      <c r="B89" s="23" t="s">
        <v>835</v>
      </c>
      <c r="C89" s="23" t="s">
        <v>852</v>
      </c>
      <c r="D89" s="23" t="s">
        <v>271</v>
      </c>
      <c r="E89" s="23"/>
      <c r="F89" s="23"/>
      <c r="G89" s="23"/>
      <c r="H89" s="23"/>
      <c r="I89" s="24" t="s">
        <v>886</v>
      </c>
      <c r="J89" s="189" t="str">
        <f>+VLOOKUP(I89,Feuil1!A:C,2,FALSE)</f>
        <v>R9-3-2-11</v>
      </c>
      <c r="K89" s="24" t="s">
        <v>10</v>
      </c>
      <c r="L89" s="23"/>
      <c r="M89" s="59">
        <v>4</v>
      </c>
      <c r="N89" s="60">
        <v>4</v>
      </c>
      <c r="O89" s="42">
        <f t="shared" si="5"/>
        <v>16</v>
      </c>
      <c r="P89" s="42">
        <f t="shared" si="6"/>
        <v>3</v>
      </c>
      <c r="Q89" s="44" t="s">
        <v>887</v>
      </c>
      <c r="R89" s="59">
        <v>0</v>
      </c>
      <c r="S89" s="25" t="s">
        <v>888</v>
      </c>
      <c r="T89" s="59">
        <v>0</v>
      </c>
      <c r="U89" s="25" t="s">
        <v>11</v>
      </c>
      <c r="V89" s="59">
        <v>0</v>
      </c>
      <c r="W89" s="41">
        <f t="shared" si="7"/>
        <v>0</v>
      </c>
      <c r="X89" s="50">
        <f t="shared" si="8"/>
        <v>3</v>
      </c>
      <c r="Y89" s="52">
        <f t="shared" si="9"/>
        <v>9</v>
      </c>
      <c r="Z89" s="23"/>
      <c r="AA89" s="57"/>
      <c r="AB89" s="23"/>
      <c r="AC89" s="23"/>
      <c r="AD89" s="23"/>
    </row>
    <row r="90" spans="1:30" ht="256.5" thickTop="1" thickBot="1" x14ac:dyDescent="0.25">
      <c r="A90" s="23" t="s">
        <v>440</v>
      </c>
      <c r="B90" s="23" t="s">
        <v>835</v>
      </c>
      <c r="C90" s="23" t="s">
        <v>852</v>
      </c>
      <c r="D90" s="23" t="s">
        <v>271</v>
      </c>
      <c r="E90" s="23"/>
      <c r="F90" s="23"/>
      <c r="G90" s="23"/>
      <c r="H90" s="23"/>
      <c r="I90" s="24" t="s">
        <v>889</v>
      </c>
      <c r="J90" s="189" t="str">
        <f>+VLOOKUP(I90,Feuil1!A:C,2,FALSE)</f>
        <v>R9-3-2-12</v>
      </c>
      <c r="K90" s="24" t="s">
        <v>890</v>
      </c>
      <c r="L90" s="23"/>
      <c r="M90" s="59">
        <v>4</v>
      </c>
      <c r="N90" s="60">
        <v>4</v>
      </c>
      <c r="O90" s="42">
        <f t="shared" si="5"/>
        <v>16</v>
      </c>
      <c r="P90" s="42">
        <f t="shared" si="6"/>
        <v>3</v>
      </c>
      <c r="Q90" s="44" t="s">
        <v>891</v>
      </c>
      <c r="R90" s="59">
        <v>0</v>
      </c>
      <c r="S90" s="25" t="s">
        <v>892</v>
      </c>
      <c r="T90" s="59">
        <v>0</v>
      </c>
      <c r="U90" s="25" t="s">
        <v>11</v>
      </c>
      <c r="V90" s="59">
        <v>0</v>
      </c>
      <c r="W90" s="41">
        <f t="shared" si="7"/>
        <v>0</v>
      </c>
      <c r="X90" s="50">
        <f t="shared" si="8"/>
        <v>3</v>
      </c>
      <c r="Y90" s="52">
        <f t="shared" si="9"/>
        <v>9</v>
      </c>
      <c r="Z90" s="23"/>
      <c r="AA90" s="57"/>
      <c r="AB90" s="23"/>
      <c r="AC90" s="23"/>
      <c r="AD90" s="23"/>
    </row>
    <row r="91" spans="1:30" ht="167.25" thickTop="1" thickBot="1" x14ac:dyDescent="0.25">
      <c r="A91" s="23" t="s">
        <v>440</v>
      </c>
      <c r="B91" s="23" t="s">
        <v>835</v>
      </c>
      <c r="C91" s="23" t="s">
        <v>852</v>
      </c>
      <c r="D91" s="23" t="s">
        <v>271</v>
      </c>
      <c r="E91" s="23"/>
      <c r="F91" s="23"/>
      <c r="G91" s="23"/>
      <c r="H91" s="23"/>
      <c r="I91" s="24" t="s">
        <v>893</v>
      </c>
      <c r="J91" s="189" t="str">
        <f>+VLOOKUP(I91,Feuil1!A:C,2,FALSE)</f>
        <v>R9-3-2-13</v>
      </c>
      <c r="K91" s="24" t="s">
        <v>12</v>
      </c>
      <c r="L91" s="23"/>
      <c r="M91" s="59">
        <v>4</v>
      </c>
      <c r="N91" s="60">
        <v>4</v>
      </c>
      <c r="O91" s="42">
        <f t="shared" si="5"/>
        <v>16</v>
      </c>
      <c r="P91" s="42">
        <f t="shared" si="6"/>
        <v>3</v>
      </c>
      <c r="Q91" s="44" t="s">
        <v>894</v>
      </c>
      <c r="R91" s="59">
        <v>0</v>
      </c>
      <c r="S91" s="25"/>
      <c r="T91" s="59">
        <v>0</v>
      </c>
      <c r="U91" s="25" t="s">
        <v>11</v>
      </c>
      <c r="V91" s="59">
        <v>0</v>
      </c>
      <c r="W91" s="41">
        <f t="shared" si="7"/>
        <v>0</v>
      </c>
      <c r="X91" s="50">
        <f t="shared" si="8"/>
        <v>3</v>
      </c>
      <c r="Y91" s="52">
        <f t="shared" si="9"/>
        <v>9</v>
      </c>
      <c r="Z91" s="23"/>
      <c r="AA91" s="57"/>
      <c r="AB91" s="23"/>
      <c r="AC91" s="23"/>
      <c r="AD91" s="23"/>
    </row>
    <row r="92" spans="1:30" ht="180" thickTop="1" thickBot="1" x14ac:dyDescent="0.25">
      <c r="A92" s="23" t="s">
        <v>440</v>
      </c>
      <c r="B92" s="23" t="s">
        <v>835</v>
      </c>
      <c r="C92" s="23" t="s">
        <v>852</v>
      </c>
      <c r="D92" s="23" t="s">
        <v>271</v>
      </c>
      <c r="E92" s="23"/>
      <c r="F92" s="23"/>
      <c r="G92" s="23"/>
      <c r="H92" s="23"/>
      <c r="I92" s="24" t="s">
        <v>895</v>
      </c>
      <c r="J92" s="189" t="e">
        <f>+VLOOKUP(I92,Feuil1!A:C,2,FALSE)</f>
        <v>#N/A</v>
      </c>
      <c r="K92" s="24" t="s">
        <v>896</v>
      </c>
      <c r="L92" s="23"/>
      <c r="M92" s="59">
        <v>4</v>
      </c>
      <c r="N92" s="60">
        <v>4</v>
      </c>
      <c r="O92" s="42">
        <f t="shared" si="5"/>
        <v>16</v>
      </c>
      <c r="P92" s="42">
        <f t="shared" si="6"/>
        <v>3</v>
      </c>
      <c r="Q92" s="44"/>
      <c r="R92" s="59">
        <v>0</v>
      </c>
      <c r="S92" s="25" t="s">
        <v>13</v>
      </c>
      <c r="T92" s="59">
        <v>0</v>
      </c>
      <c r="U92" s="25" t="s">
        <v>897</v>
      </c>
      <c r="V92" s="59">
        <v>0</v>
      </c>
      <c r="W92" s="41">
        <f t="shared" si="7"/>
        <v>0</v>
      </c>
      <c r="X92" s="50">
        <f t="shared" si="8"/>
        <v>3</v>
      </c>
      <c r="Y92" s="52">
        <f t="shared" si="9"/>
        <v>9</v>
      </c>
      <c r="Z92" s="23"/>
      <c r="AA92" s="57"/>
      <c r="AB92" s="23"/>
      <c r="AC92" s="23"/>
      <c r="AD92" s="23"/>
    </row>
    <row r="93" spans="1:30" ht="333" hidden="1" thickTop="1" thickBot="1" x14ac:dyDescent="0.25">
      <c r="A93" s="23" t="s">
        <v>438</v>
      </c>
      <c r="B93" s="23" t="s">
        <v>1290</v>
      </c>
      <c r="C93" s="23" t="s">
        <v>1351</v>
      </c>
      <c r="D93" s="23" t="s">
        <v>83</v>
      </c>
      <c r="E93" s="23" t="s">
        <v>1049</v>
      </c>
      <c r="F93" s="23" t="s">
        <v>1645</v>
      </c>
      <c r="G93" s="23" t="s">
        <v>1062</v>
      </c>
      <c r="H93" s="23" t="s">
        <v>1055</v>
      </c>
      <c r="I93" s="24" t="s">
        <v>1355</v>
      </c>
      <c r="J93" s="189" t="str">
        <f>+VLOOKUP(I93,Feuil1!A:C,2,FALSE)</f>
        <v>R1-2-2-1</v>
      </c>
      <c r="K93" s="24" t="s">
        <v>1356</v>
      </c>
      <c r="L93" s="29"/>
      <c r="M93" s="59">
        <v>4</v>
      </c>
      <c r="N93" s="60">
        <v>4</v>
      </c>
      <c r="O93" s="42">
        <f t="shared" si="5"/>
        <v>16</v>
      </c>
      <c r="P93" s="42">
        <f t="shared" si="6"/>
        <v>3</v>
      </c>
      <c r="Q93" s="44" t="s">
        <v>1357</v>
      </c>
      <c r="R93" s="59">
        <v>4</v>
      </c>
      <c r="S93" s="25" t="s">
        <v>1354</v>
      </c>
      <c r="T93" s="59">
        <v>3</v>
      </c>
      <c r="U93" s="25" t="s">
        <v>1358</v>
      </c>
      <c r="V93" s="59">
        <v>4</v>
      </c>
      <c r="W93" s="41">
        <f t="shared" si="7"/>
        <v>11</v>
      </c>
      <c r="X93" s="50">
        <f t="shared" si="8"/>
        <v>1</v>
      </c>
      <c r="Y93" s="52">
        <f t="shared" si="9"/>
        <v>3</v>
      </c>
      <c r="Z93" s="23"/>
      <c r="AA93" s="123" t="s">
        <v>2174</v>
      </c>
      <c r="AB93" s="221">
        <v>45078</v>
      </c>
      <c r="AC93" s="23"/>
      <c r="AD93" s="23"/>
    </row>
    <row r="94" spans="1:30" ht="409.6" hidden="1" thickTop="1" thickBot="1" x14ac:dyDescent="0.25">
      <c r="A94" s="23" t="s">
        <v>438</v>
      </c>
      <c r="B94" s="23" t="s">
        <v>1290</v>
      </c>
      <c r="C94" s="23" t="s">
        <v>1361</v>
      </c>
      <c r="D94" s="23" t="s">
        <v>83</v>
      </c>
      <c r="E94" s="23" t="s">
        <v>1049</v>
      </c>
      <c r="F94" s="23" t="s">
        <v>1645</v>
      </c>
      <c r="G94" s="23" t="s">
        <v>1062</v>
      </c>
      <c r="H94" s="23" t="s">
        <v>1055</v>
      </c>
      <c r="I94" s="24" t="s">
        <v>1362</v>
      </c>
      <c r="J94" s="189" t="str">
        <f>+VLOOKUP(I94,Feuil1!A:C,2,FALSE)</f>
        <v>R1-2-3-1</v>
      </c>
      <c r="K94" s="24" t="s">
        <v>1363</v>
      </c>
      <c r="L94" s="29"/>
      <c r="M94" s="59">
        <v>4</v>
      </c>
      <c r="N94" s="60">
        <v>4</v>
      </c>
      <c r="O94" s="42">
        <f t="shared" si="5"/>
        <v>16</v>
      </c>
      <c r="P94" s="42">
        <f t="shared" si="6"/>
        <v>3</v>
      </c>
      <c r="Q94" s="44" t="s">
        <v>1364</v>
      </c>
      <c r="R94" s="59">
        <v>3</v>
      </c>
      <c r="S94" s="25" t="s">
        <v>1365</v>
      </c>
      <c r="T94" s="59">
        <v>4</v>
      </c>
      <c r="U94" s="25"/>
      <c r="V94" s="59">
        <v>3</v>
      </c>
      <c r="W94" s="41">
        <f t="shared" si="7"/>
        <v>10</v>
      </c>
      <c r="X94" s="50">
        <f t="shared" si="8"/>
        <v>2</v>
      </c>
      <c r="Y94" s="52">
        <f t="shared" si="9"/>
        <v>6</v>
      </c>
      <c r="Z94" s="23"/>
      <c r="AA94" s="123" t="s">
        <v>2175</v>
      </c>
      <c r="AB94" s="221">
        <v>45078</v>
      </c>
      <c r="AC94" s="23"/>
      <c r="AD94" s="23"/>
    </row>
    <row r="95" spans="1:30" ht="180" hidden="1" thickTop="1" thickBot="1" x14ac:dyDescent="0.25">
      <c r="A95" s="23" t="s">
        <v>438</v>
      </c>
      <c r="B95" s="23" t="s">
        <v>1380</v>
      </c>
      <c r="C95" s="23" t="s">
        <v>1405</v>
      </c>
      <c r="D95" s="23" t="s">
        <v>83</v>
      </c>
      <c r="E95" s="23" t="s">
        <v>1049</v>
      </c>
      <c r="F95" s="23" t="s">
        <v>1645</v>
      </c>
      <c r="G95" s="23" t="s">
        <v>1062</v>
      </c>
      <c r="H95" s="23" t="s">
        <v>1055</v>
      </c>
      <c r="I95" s="24" t="s">
        <v>1406</v>
      </c>
      <c r="J95" s="189" t="str">
        <f>+VLOOKUP(I95,Feuil1!A:C,2,FALSE)</f>
        <v>R1-1-1-1</v>
      </c>
      <c r="K95" s="24" t="s">
        <v>1407</v>
      </c>
      <c r="L95" s="29"/>
      <c r="M95" s="59">
        <v>3</v>
      </c>
      <c r="N95" s="60">
        <v>3</v>
      </c>
      <c r="O95" s="42">
        <f t="shared" si="5"/>
        <v>9</v>
      </c>
      <c r="P95" s="42">
        <f t="shared" si="6"/>
        <v>3</v>
      </c>
      <c r="Q95" s="44" t="s">
        <v>1408</v>
      </c>
      <c r="R95" s="59">
        <v>2</v>
      </c>
      <c r="S95" s="25" t="s">
        <v>1409</v>
      </c>
      <c r="T95" s="59">
        <v>2</v>
      </c>
      <c r="U95" s="25"/>
      <c r="V95" s="59">
        <v>2</v>
      </c>
      <c r="W95" s="41">
        <f t="shared" si="7"/>
        <v>6</v>
      </c>
      <c r="X95" s="50">
        <f t="shared" si="8"/>
        <v>2</v>
      </c>
      <c r="Y95" s="52">
        <f t="shared" si="9"/>
        <v>6</v>
      </c>
      <c r="Z95" s="23"/>
      <c r="AA95" s="123" t="s">
        <v>1656</v>
      </c>
      <c r="AB95" s="221">
        <v>45078</v>
      </c>
      <c r="AC95" s="23"/>
      <c r="AD95" s="23"/>
    </row>
    <row r="96" spans="1:30" ht="218.25" hidden="1" thickTop="1" thickBot="1" x14ac:dyDescent="0.25">
      <c r="A96" s="23" t="s">
        <v>438</v>
      </c>
      <c r="B96" s="23" t="s">
        <v>1380</v>
      </c>
      <c r="C96" s="23" t="s">
        <v>1405</v>
      </c>
      <c r="D96" s="23" t="s">
        <v>83</v>
      </c>
      <c r="E96" s="23" t="s">
        <v>1049</v>
      </c>
      <c r="F96" s="23" t="s">
        <v>1645</v>
      </c>
      <c r="G96" s="23" t="s">
        <v>1062</v>
      </c>
      <c r="H96" s="23" t="s">
        <v>1055</v>
      </c>
      <c r="I96" s="24" t="s">
        <v>1410</v>
      </c>
      <c r="J96" s="189" t="str">
        <f>+VLOOKUP(I96,Feuil1!A:C,2,FALSE)</f>
        <v>R1-1-1-2</v>
      </c>
      <c r="K96" s="24" t="s">
        <v>1411</v>
      </c>
      <c r="L96" s="29"/>
      <c r="M96" s="59">
        <v>3</v>
      </c>
      <c r="N96" s="60">
        <v>3</v>
      </c>
      <c r="O96" s="42">
        <f t="shared" si="5"/>
        <v>9</v>
      </c>
      <c r="P96" s="42">
        <f t="shared" si="6"/>
        <v>3</v>
      </c>
      <c r="Q96" s="44" t="s">
        <v>1412</v>
      </c>
      <c r="R96" s="59">
        <v>2</v>
      </c>
      <c r="S96" s="25" t="s">
        <v>1413</v>
      </c>
      <c r="T96" s="59">
        <v>2</v>
      </c>
      <c r="U96" s="25"/>
      <c r="V96" s="59">
        <v>2</v>
      </c>
      <c r="W96" s="41">
        <f t="shared" si="7"/>
        <v>6</v>
      </c>
      <c r="X96" s="50">
        <f t="shared" si="8"/>
        <v>2</v>
      </c>
      <c r="Y96" s="52">
        <f t="shared" si="9"/>
        <v>6</v>
      </c>
      <c r="Z96" s="23"/>
      <c r="AA96" s="123" t="s">
        <v>1657</v>
      </c>
      <c r="AB96" s="221">
        <v>45078</v>
      </c>
      <c r="AC96" s="23"/>
      <c r="AD96" s="23"/>
    </row>
    <row r="97" spans="1:30" ht="256.5" hidden="1" thickTop="1" thickBot="1" x14ac:dyDescent="0.25">
      <c r="A97" s="23" t="s">
        <v>438</v>
      </c>
      <c r="B97" s="23" t="s">
        <v>1380</v>
      </c>
      <c r="C97" s="23" t="s">
        <v>1405</v>
      </c>
      <c r="D97" s="23" t="s">
        <v>83</v>
      </c>
      <c r="E97" s="23" t="s">
        <v>1049</v>
      </c>
      <c r="F97" s="23" t="s">
        <v>1645</v>
      </c>
      <c r="G97" s="23" t="s">
        <v>1062</v>
      </c>
      <c r="H97" s="23" t="s">
        <v>1055</v>
      </c>
      <c r="I97" s="24" t="s">
        <v>1418</v>
      </c>
      <c r="J97" s="189" t="str">
        <f>+VLOOKUP(I97,Feuil1!A:C,2,FALSE)</f>
        <v>R1-1-1-3</v>
      </c>
      <c r="K97" s="24" t="s">
        <v>1419</v>
      </c>
      <c r="L97" s="29"/>
      <c r="M97" s="59">
        <v>3</v>
      </c>
      <c r="N97" s="60">
        <v>3</v>
      </c>
      <c r="O97" s="42">
        <f t="shared" si="5"/>
        <v>9</v>
      </c>
      <c r="P97" s="42">
        <f t="shared" si="6"/>
        <v>3</v>
      </c>
      <c r="Q97" s="44" t="s">
        <v>1420</v>
      </c>
      <c r="R97" s="59">
        <v>5</v>
      </c>
      <c r="S97" s="25" t="s">
        <v>1421</v>
      </c>
      <c r="T97" s="59">
        <v>2</v>
      </c>
      <c r="U97" s="25" t="s">
        <v>1422</v>
      </c>
      <c r="V97" s="59">
        <v>2</v>
      </c>
      <c r="W97" s="41">
        <f t="shared" si="7"/>
        <v>9</v>
      </c>
      <c r="X97" s="50">
        <f t="shared" si="8"/>
        <v>2</v>
      </c>
      <c r="Y97" s="52">
        <f t="shared" si="9"/>
        <v>6</v>
      </c>
      <c r="Z97" s="23"/>
      <c r="AA97" s="123" t="s">
        <v>1658</v>
      </c>
      <c r="AB97" s="221">
        <v>45078</v>
      </c>
      <c r="AC97" s="23"/>
      <c r="AD97" s="23" t="s">
        <v>1651</v>
      </c>
    </row>
    <row r="98" spans="1:30" ht="116.25" hidden="1" thickTop="1" thickBot="1" x14ac:dyDescent="0.25">
      <c r="A98" s="23" t="s">
        <v>438</v>
      </c>
      <c r="B98" s="23" t="s">
        <v>1380</v>
      </c>
      <c r="C98" s="23" t="s">
        <v>1431</v>
      </c>
      <c r="D98" s="23" t="s">
        <v>83</v>
      </c>
      <c r="E98" s="23" t="s">
        <v>1049</v>
      </c>
      <c r="F98" s="23" t="s">
        <v>1645</v>
      </c>
      <c r="G98" s="23" t="s">
        <v>1062</v>
      </c>
      <c r="H98" s="23" t="s">
        <v>1055</v>
      </c>
      <c r="I98" s="24" t="s">
        <v>1432</v>
      </c>
      <c r="J98" s="189" t="str">
        <f>+VLOOKUP(I98,Feuil1!A:C,2,FALSE)</f>
        <v>R1-1-2-1</v>
      </c>
      <c r="K98" s="24" t="s">
        <v>1661</v>
      </c>
      <c r="L98" s="29"/>
      <c r="M98" s="59">
        <v>3</v>
      </c>
      <c r="N98" s="60">
        <v>3</v>
      </c>
      <c r="O98" s="42">
        <f t="shared" si="5"/>
        <v>9</v>
      </c>
      <c r="P98" s="42">
        <f t="shared" si="6"/>
        <v>3</v>
      </c>
      <c r="Q98" s="44" t="s">
        <v>1433</v>
      </c>
      <c r="R98" s="59">
        <v>2</v>
      </c>
      <c r="S98" s="25" t="s">
        <v>1659</v>
      </c>
      <c r="T98" s="59">
        <v>2</v>
      </c>
      <c r="U98" s="25" t="s">
        <v>1434</v>
      </c>
      <c r="V98" s="59">
        <v>2</v>
      </c>
      <c r="W98" s="41">
        <f t="shared" si="7"/>
        <v>6</v>
      </c>
      <c r="X98" s="50">
        <f t="shared" si="8"/>
        <v>2</v>
      </c>
      <c r="Y98" s="52">
        <f t="shared" si="9"/>
        <v>6</v>
      </c>
      <c r="Z98" s="23"/>
      <c r="AA98" s="123" t="s">
        <v>1660</v>
      </c>
      <c r="AB98" s="221">
        <v>45078</v>
      </c>
      <c r="AC98" s="23"/>
      <c r="AD98" s="23" t="s">
        <v>1651</v>
      </c>
    </row>
    <row r="99" spans="1:30" ht="141.75" hidden="1" thickTop="1" thickBot="1" x14ac:dyDescent="0.25">
      <c r="A99" s="23" t="s">
        <v>438</v>
      </c>
      <c r="B99" s="23" t="s">
        <v>1458</v>
      </c>
      <c r="C99" s="23" t="s">
        <v>1470</v>
      </c>
      <c r="D99" s="23" t="s">
        <v>83</v>
      </c>
      <c r="E99" s="23" t="s">
        <v>1049</v>
      </c>
      <c r="F99" s="23" t="s">
        <v>1645</v>
      </c>
      <c r="G99" s="23" t="s">
        <v>1062</v>
      </c>
      <c r="H99" s="23" t="s">
        <v>1055</v>
      </c>
      <c r="I99" s="24" t="s">
        <v>1482</v>
      </c>
      <c r="J99" s="189" t="str">
        <f>+VLOOKUP(I99,Feuil1!A:C,2,FALSE)</f>
        <v>R1-3-1-1</v>
      </c>
      <c r="K99" s="24" t="s">
        <v>1483</v>
      </c>
      <c r="L99" s="29"/>
      <c r="M99" s="59">
        <v>3</v>
      </c>
      <c r="N99" s="60">
        <v>3</v>
      </c>
      <c r="O99" s="42">
        <f t="shared" si="5"/>
        <v>9</v>
      </c>
      <c r="P99" s="42">
        <f t="shared" si="6"/>
        <v>3</v>
      </c>
      <c r="Q99" s="44" t="s">
        <v>1455</v>
      </c>
      <c r="R99" s="59">
        <v>2</v>
      </c>
      <c r="S99" s="25" t="s">
        <v>1484</v>
      </c>
      <c r="T99" s="59">
        <v>2</v>
      </c>
      <c r="U99" s="25" t="s">
        <v>1485</v>
      </c>
      <c r="V99" s="59">
        <v>2</v>
      </c>
      <c r="W99" s="41">
        <f t="shared" si="7"/>
        <v>6</v>
      </c>
      <c r="X99" s="50">
        <f t="shared" si="8"/>
        <v>2</v>
      </c>
      <c r="Y99" s="52">
        <f t="shared" si="9"/>
        <v>6</v>
      </c>
      <c r="Z99" s="23"/>
      <c r="AA99" s="123" t="s">
        <v>1671</v>
      </c>
      <c r="AB99" s="221">
        <v>44805</v>
      </c>
      <c r="AC99" s="23"/>
      <c r="AD99" s="23" t="s">
        <v>1651</v>
      </c>
    </row>
    <row r="100" spans="1:30" ht="409.6" hidden="1" thickTop="1" thickBot="1" x14ac:dyDescent="0.25">
      <c r="A100" s="23" t="s">
        <v>438</v>
      </c>
      <c r="B100" s="23" t="s">
        <v>1458</v>
      </c>
      <c r="C100" s="23" t="s">
        <v>1470</v>
      </c>
      <c r="D100" s="23" t="s">
        <v>83</v>
      </c>
      <c r="E100" s="23" t="s">
        <v>1049</v>
      </c>
      <c r="F100" s="23" t="s">
        <v>1645</v>
      </c>
      <c r="G100" s="23" t="s">
        <v>1062</v>
      </c>
      <c r="H100" s="23" t="s">
        <v>1055</v>
      </c>
      <c r="I100" s="24" t="s">
        <v>1497</v>
      </c>
      <c r="J100" s="189" t="str">
        <f>+VLOOKUP(I100,Feuil1!A:C,2,FALSE)</f>
        <v>R1-3-1-2</v>
      </c>
      <c r="K100" s="24" t="s">
        <v>1498</v>
      </c>
      <c r="L100" s="29"/>
      <c r="M100" s="59">
        <v>4</v>
      </c>
      <c r="N100" s="60">
        <v>4</v>
      </c>
      <c r="O100" s="42">
        <f t="shared" si="5"/>
        <v>16</v>
      </c>
      <c r="P100" s="42">
        <f t="shared" si="6"/>
        <v>3</v>
      </c>
      <c r="Q100" s="44" t="s">
        <v>1499</v>
      </c>
      <c r="R100" s="59">
        <v>2</v>
      </c>
      <c r="S100" s="25" t="s">
        <v>1500</v>
      </c>
      <c r="T100" s="59">
        <v>2</v>
      </c>
      <c r="U100" s="25"/>
      <c r="V100" s="59">
        <v>2</v>
      </c>
      <c r="W100" s="41">
        <f t="shared" si="7"/>
        <v>6</v>
      </c>
      <c r="X100" s="50">
        <f t="shared" si="8"/>
        <v>2</v>
      </c>
      <c r="Y100" s="52">
        <f t="shared" si="9"/>
        <v>6</v>
      </c>
      <c r="Z100" s="23"/>
      <c r="AA100" s="123" t="s">
        <v>1672</v>
      </c>
      <c r="AB100" s="221">
        <v>45078</v>
      </c>
      <c r="AC100" s="23"/>
      <c r="AD100" s="23"/>
    </row>
    <row r="101" spans="1:30" ht="180" hidden="1" thickTop="1" thickBot="1" x14ac:dyDescent="0.25">
      <c r="A101" s="23" t="s">
        <v>438</v>
      </c>
      <c r="B101" s="23" t="s">
        <v>1458</v>
      </c>
      <c r="C101" s="23" t="s">
        <v>1470</v>
      </c>
      <c r="D101" s="23" t="s">
        <v>83</v>
      </c>
      <c r="E101" s="23" t="s">
        <v>1049</v>
      </c>
      <c r="F101" s="23" t="s">
        <v>1645</v>
      </c>
      <c r="G101" s="23" t="s">
        <v>1062</v>
      </c>
      <c r="H101" s="23" t="s">
        <v>1055</v>
      </c>
      <c r="I101" s="24" t="s">
        <v>1501</v>
      </c>
      <c r="J101" s="189" t="str">
        <f>+VLOOKUP(I101,Feuil1!A:C,2,FALSE)</f>
        <v>R1-3-1-3</v>
      </c>
      <c r="K101" s="24" t="s">
        <v>1502</v>
      </c>
      <c r="L101" s="29"/>
      <c r="M101" s="59">
        <v>4</v>
      </c>
      <c r="N101" s="60">
        <v>4</v>
      </c>
      <c r="O101" s="42">
        <f t="shared" si="5"/>
        <v>16</v>
      </c>
      <c r="P101" s="42">
        <f t="shared" si="6"/>
        <v>3</v>
      </c>
      <c r="Q101" s="44" t="s">
        <v>1503</v>
      </c>
      <c r="R101" s="59">
        <v>2</v>
      </c>
      <c r="S101" s="25"/>
      <c r="T101" s="59">
        <v>2</v>
      </c>
      <c r="U101" s="25"/>
      <c r="V101" s="59">
        <v>2</v>
      </c>
      <c r="W101" s="41">
        <f t="shared" si="7"/>
        <v>6</v>
      </c>
      <c r="X101" s="50">
        <f t="shared" si="8"/>
        <v>2</v>
      </c>
      <c r="Y101" s="52">
        <f t="shared" si="9"/>
        <v>6</v>
      </c>
      <c r="Z101" s="23"/>
      <c r="AA101" s="123" t="s">
        <v>1672</v>
      </c>
      <c r="AB101" s="221">
        <v>45078</v>
      </c>
      <c r="AC101" s="23"/>
      <c r="AD101" s="23"/>
    </row>
    <row r="102" spans="1:30" ht="90.75" hidden="1" thickTop="1" thickBot="1" x14ac:dyDescent="0.25">
      <c r="A102" s="23" t="s">
        <v>438</v>
      </c>
      <c r="B102" s="23" t="s">
        <v>1458</v>
      </c>
      <c r="C102" s="23" t="s">
        <v>1504</v>
      </c>
      <c r="D102" s="23" t="s">
        <v>83</v>
      </c>
      <c r="E102" s="23" t="s">
        <v>1049</v>
      </c>
      <c r="F102" s="23" t="s">
        <v>1645</v>
      </c>
      <c r="G102" s="23" t="s">
        <v>1062</v>
      </c>
      <c r="H102" s="23" t="s">
        <v>1055</v>
      </c>
      <c r="I102" s="24" t="s">
        <v>1513</v>
      </c>
      <c r="J102" s="189" t="str">
        <f>+VLOOKUP(I102,Feuil1!A:C,2,FALSE)</f>
        <v>R1-3-2-1</v>
      </c>
      <c r="K102" s="24" t="s">
        <v>1514</v>
      </c>
      <c r="L102" s="29"/>
      <c r="M102" s="59">
        <v>3</v>
      </c>
      <c r="N102" s="60">
        <v>3</v>
      </c>
      <c r="O102" s="42">
        <f t="shared" si="5"/>
        <v>9</v>
      </c>
      <c r="P102" s="42">
        <f t="shared" si="6"/>
        <v>3</v>
      </c>
      <c r="Q102" s="44" t="s">
        <v>1515</v>
      </c>
      <c r="R102" s="59">
        <v>2</v>
      </c>
      <c r="S102" s="25" t="s">
        <v>1516</v>
      </c>
      <c r="T102" s="59">
        <v>2</v>
      </c>
      <c r="U102" s="25"/>
      <c r="V102" s="59">
        <v>2</v>
      </c>
      <c r="W102" s="41">
        <f t="shared" si="7"/>
        <v>6</v>
      </c>
      <c r="X102" s="50">
        <f t="shared" si="8"/>
        <v>2</v>
      </c>
      <c r="Y102" s="52">
        <f t="shared" si="9"/>
        <v>6</v>
      </c>
      <c r="Z102" s="23"/>
      <c r="AA102" s="123" t="s">
        <v>1674</v>
      </c>
      <c r="AB102" s="221">
        <v>44805</v>
      </c>
      <c r="AC102" s="23"/>
      <c r="AD102" s="23" t="s">
        <v>1654</v>
      </c>
    </row>
    <row r="103" spans="1:30" ht="409.6" hidden="1" thickTop="1" thickBot="1" x14ac:dyDescent="0.25">
      <c r="A103" s="23" t="s">
        <v>438</v>
      </c>
      <c r="B103" s="23" t="s">
        <v>1458</v>
      </c>
      <c r="C103" s="23" t="s">
        <v>1504</v>
      </c>
      <c r="D103" s="23" t="s">
        <v>83</v>
      </c>
      <c r="E103" s="23" t="s">
        <v>1049</v>
      </c>
      <c r="F103" s="23" t="s">
        <v>1645</v>
      </c>
      <c r="G103" s="23" t="s">
        <v>1062</v>
      </c>
      <c r="H103" s="23" t="s">
        <v>1055</v>
      </c>
      <c r="I103" s="24" t="s">
        <v>1517</v>
      </c>
      <c r="J103" s="189" t="str">
        <f>+VLOOKUP(I103,Feuil1!A:C,2,FALSE)</f>
        <v>R1-3-2-2</v>
      </c>
      <c r="K103" s="24" t="s">
        <v>1518</v>
      </c>
      <c r="L103" s="29"/>
      <c r="M103" s="59">
        <v>3</v>
      </c>
      <c r="N103" s="60">
        <v>3</v>
      </c>
      <c r="O103" s="42">
        <f t="shared" si="5"/>
        <v>9</v>
      </c>
      <c r="P103" s="42">
        <f t="shared" si="6"/>
        <v>3</v>
      </c>
      <c r="Q103" s="44" t="s">
        <v>1519</v>
      </c>
      <c r="R103" s="59">
        <v>2</v>
      </c>
      <c r="S103" s="25"/>
      <c r="T103" s="59">
        <v>2</v>
      </c>
      <c r="U103" s="25" t="s">
        <v>1520</v>
      </c>
      <c r="V103" s="59">
        <v>2</v>
      </c>
      <c r="W103" s="41">
        <f t="shared" si="7"/>
        <v>6</v>
      </c>
      <c r="X103" s="50">
        <f t="shared" si="8"/>
        <v>2</v>
      </c>
      <c r="Y103" s="52">
        <f t="shared" si="9"/>
        <v>6</v>
      </c>
      <c r="Z103" s="23"/>
      <c r="AA103" s="123" t="s">
        <v>1674</v>
      </c>
      <c r="AB103" s="221">
        <v>45078</v>
      </c>
      <c r="AC103" s="23"/>
      <c r="AD103" s="23" t="s">
        <v>1654</v>
      </c>
    </row>
    <row r="104" spans="1:30" ht="256.5" hidden="1" thickTop="1" thickBot="1" x14ac:dyDescent="0.25">
      <c r="A104" s="23" t="s">
        <v>438</v>
      </c>
      <c r="B104" s="23" t="s">
        <v>1458</v>
      </c>
      <c r="C104" s="23" t="s">
        <v>1504</v>
      </c>
      <c r="D104" s="23" t="s">
        <v>83</v>
      </c>
      <c r="E104" s="23" t="s">
        <v>1049</v>
      </c>
      <c r="F104" s="23" t="s">
        <v>1645</v>
      </c>
      <c r="G104" s="23" t="s">
        <v>1062</v>
      </c>
      <c r="H104" s="23" t="s">
        <v>1055</v>
      </c>
      <c r="I104" s="24" t="s">
        <v>1521</v>
      </c>
      <c r="J104" s="189" t="str">
        <f>+VLOOKUP(I104,Feuil1!A:C,2,FALSE)</f>
        <v>R1-3-2-3</v>
      </c>
      <c r="K104" s="24" t="s">
        <v>1522</v>
      </c>
      <c r="L104" s="29"/>
      <c r="M104" s="59">
        <v>3</v>
      </c>
      <c r="N104" s="60">
        <v>3</v>
      </c>
      <c r="O104" s="42">
        <f t="shared" si="5"/>
        <v>9</v>
      </c>
      <c r="P104" s="42">
        <f t="shared" si="6"/>
        <v>3</v>
      </c>
      <c r="Q104" s="44" t="s">
        <v>1523</v>
      </c>
      <c r="R104" s="59">
        <v>2</v>
      </c>
      <c r="S104" s="25" t="s">
        <v>1524</v>
      </c>
      <c r="T104" s="59">
        <v>2</v>
      </c>
      <c r="U104" s="25"/>
      <c r="V104" s="59">
        <v>2</v>
      </c>
      <c r="W104" s="41">
        <f t="shared" si="7"/>
        <v>6</v>
      </c>
      <c r="X104" s="50">
        <f t="shared" si="8"/>
        <v>2</v>
      </c>
      <c r="Y104" s="52">
        <f t="shared" si="9"/>
        <v>6</v>
      </c>
      <c r="Z104" s="23"/>
      <c r="AA104" s="123" t="s">
        <v>1677</v>
      </c>
      <c r="AB104" s="221">
        <v>45078</v>
      </c>
      <c r="AC104" s="23"/>
      <c r="AD104" s="23" t="s">
        <v>1654</v>
      </c>
    </row>
    <row r="105" spans="1:30" ht="205.5" hidden="1" thickTop="1" thickBot="1" x14ac:dyDescent="0.25">
      <c r="A105" s="23" t="s">
        <v>201</v>
      </c>
      <c r="B105" s="23" t="s">
        <v>141</v>
      </c>
      <c r="C105" s="23" t="s">
        <v>288</v>
      </c>
      <c r="D105" s="23" t="s">
        <v>83</v>
      </c>
      <c r="E105" s="23" t="s">
        <v>1053</v>
      </c>
      <c r="F105" s="23" t="s">
        <v>1057</v>
      </c>
      <c r="G105" s="23" t="s">
        <v>1055</v>
      </c>
      <c r="H105" s="23" t="s">
        <v>1055</v>
      </c>
      <c r="I105" s="24" t="s">
        <v>264</v>
      </c>
      <c r="J105" s="189" t="str">
        <f>+VLOOKUP(I105,Feuil1!A:C,2,FALSE)</f>
        <v>R2-2-3-1</v>
      </c>
      <c r="K105" s="24" t="s">
        <v>353</v>
      </c>
      <c r="L105" s="29"/>
      <c r="M105" s="59">
        <v>4</v>
      </c>
      <c r="N105" s="60">
        <v>2</v>
      </c>
      <c r="O105" s="42">
        <f t="shared" si="5"/>
        <v>8</v>
      </c>
      <c r="P105" s="42">
        <f t="shared" si="6"/>
        <v>3</v>
      </c>
      <c r="Q105" s="44" t="s">
        <v>354</v>
      </c>
      <c r="R105" s="59">
        <v>2</v>
      </c>
      <c r="S105" s="25" t="s">
        <v>355</v>
      </c>
      <c r="T105" s="59">
        <v>5</v>
      </c>
      <c r="U105" s="25" t="s">
        <v>356</v>
      </c>
      <c r="V105" s="59">
        <v>3</v>
      </c>
      <c r="W105" s="41">
        <f t="shared" si="7"/>
        <v>10</v>
      </c>
      <c r="X105" s="50">
        <f t="shared" si="8"/>
        <v>2</v>
      </c>
      <c r="Y105" s="52">
        <f t="shared" si="9"/>
        <v>6</v>
      </c>
      <c r="Z105" s="23"/>
      <c r="AA105" s="57" t="s">
        <v>2185</v>
      </c>
      <c r="AB105" s="221">
        <v>45078</v>
      </c>
      <c r="AC105" s="23"/>
      <c r="AD105" s="84" t="s">
        <v>2181</v>
      </c>
    </row>
    <row r="106" spans="1:30" ht="103.5" hidden="1" thickTop="1" thickBot="1" x14ac:dyDescent="0.25">
      <c r="A106" s="23" t="s">
        <v>201</v>
      </c>
      <c r="B106" s="23" t="s">
        <v>141</v>
      </c>
      <c r="C106" s="23" t="s">
        <v>288</v>
      </c>
      <c r="D106" s="23" t="s">
        <v>83</v>
      </c>
      <c r="E106" s="23" t="s">
        <v>1053</v>
      </c>
      <c r="F106" s="23" t="s">
        <v>1057</v>
      </c>
      <c r="G106" s="23" t="s">
        <v>1055</v>
      </c>
      <c r="H106" s="23" t="s">
        <v>1055</v>
      </c>
      <c r="I106" s="24" t="s">
        <v>264</v>
      </c>
      <c r="J106" s="189" t="str">
        <f>+VLOOKUP(I106,Feuil1!A:C,2,FALSE)</f>
        <v>R2-2-3-1</v>
      </c>
      <c r="K106" s="24" t="s">
        <v>357</v>
      </c>
      <c r="L106" s="29"/>
      <c r="M106" s="59">
        <v>4</v>
      </c>
      <c r="N106" s="60">
        <v>2</v>
      </c>
      <c r="O106" s="42">
        <f t="shared" si="5"/>
        <v>8</v>
      </c>
      <c r="P106" s="42">
        <f t="shared" si="6"/>
        <v>3</v>
      </c>
      <c r="Q106" s="44"/>
      <c r="R106" s="59">
        <v>2</v>
      </c>
      <c r="S106" s="25"/>
      <c r="T106" s="59">
        <v>5</v>
      </c>
      <c r="U106" s="25"/>
      <c r="V106" s="59">
        <v>3</v>
      </c>
      <c r="W106" s="41">
        <f t="shared" si="7"/>
        <v>10</v>
      </c>
      <c r="X106" s="50">
        <f t="shared" si="8"/>
        <v>2</v>
      </c>
      <c r="Y106" s="52">
        <f t="shared" si="9"/>
        <v>6</v>
      </c>
      <c r="Z106" s="23"/>
      <c r="AA106" s="57" t="s">
        <v>2185</v>
      </c>
      <c r="AB106" s="221">
        <v>45078</v>
      </c>
      <c r="AC106" s="23"/>
      <c r="AD106" s="84" t="s">
        <v>1655</v>
      </c>
    </row>
    <row r="107" spans="1:30" ht="103.5" hidden="1" thickTop="1" thickBot="1" x14ac:dyDescent="0.25">
      <c r="A107" s="23" t="s">
        <v>201</v>
      </c>
      <c r="B107" s="23" t="s">
        <v>141</v>
      </c>
      <c r="C107" s="23" t="s">
        <v>288</v>
      </c>
      <c r="D107" s="23" t="s">
        <v>83</v>
      </c>
      <c r="E107" s="23" t="s">
        <v>1053</v>
      </c>
      <c r="F107" s="23" t="s">
        <v>1057</v>
      </c>
      <c r="G107" s="23" t="s">
        <v>1055</v>
      </c>
      <c r="H107" s="23" t="s">
        <v>1055</v>
      </c>
      <c r="I107" s="24" t="s">
        <v>264</v>
      </c>
      <c r="J107" s="189" t="str">
        <f>+VLOOKUP(I107,Feuil1!A:C,2,FALSE)</f>
        <v>R2-2-3-1</v>
      </c>
      <c r="K107" s="24" t="s">
        <v>358</v>
      </c>
      <c r="L107" s="29"/>
      <c r="M107" s="59">
        <v>4</v>
      </c>
      <c r="N107" s="60">
        <v>2</v>
      </c>
      <c r="O107" s="42">
        <f t="shared" si="5"/>
        <v>8</v>
      </c>
      <c r="P107" s="42">
        <f t="shared" si="6"/>
        <v>3</v>
      </c>
      <c r="Q107" s="44"/>
      <c r="R107" s="59">
        <v>2</v>
      </c>
      <c r="S107" s="25"/>
      <c r="T107" s="59">
        <v>5</v>
      </c>
      <c r="U107" s="25"/>
      <c r="V107" s="59">
        <v>3</v>
      </c>
      <c r="W107" s="41">
        <f t="shared" si="7"/>
        <v>10</v>
      </c>
      <c r="X107" s="50">
        <f t="shared" si="8"/>
        <v>2</v>
      </c>
      <c r="Y107" s="52">
        <f t="shared" si="9"/>
        <v>6</v>
      </c>
      <c r="Z107" s="23"/>
      <c r="AA107" s="57" t="s">
        <v>2185</v>
      </c>
      <c r="AB107" s="221">
        <v>45078</v>
      </c>
      <c r="AC107" s="23"/>
      <c r="AD107" s="23"/>
    </row>
    <row r="108" spans="1:30" ht="218.25" hidden="1" thickTop="1" thickBot="1" x14ac:dyDescent="0.25">
      <c r="A108" s="23" t="s">
        <v>201</v>
      </c>
      <c r="B108" s="23" t="s">
        <v>141</v>
      </c>
      <c r="C108" s="23" t="s">
        <v>288</v>
      </c>
      <c r="D108" s="23" t="s">
        <v>83</v>
      </c>
      <c r="E108" s="23" t="s">
        <v>1053</v>
      </c>
      <c r="F108" s="23" t="s">
        <v>1057</v>
      </c>
      <c r="G108" s="23" t="s">
        <v>1055</v>
      </c>
      <c r="H108" s="23" t="s">
        <v>1055</v>
      </c>
      <c r="I108" s="24" t="s">
        <v>265</v>
      </c>
      <c r="J108" s="189" t="str">
        <f>+VLOOKUP(I108,Feuil1!A:C,2,FALSE)</f>
        <v>R2-2-3-4</v>
      </c>
      <c r="K108" s="24" t="s">
        <v>266</v>
      </c>
      <c r="L108" s="29"/>
      <c r="M108" s="59">
        <v>4</v>
      </c>
      <c r="N108" s="60">
        <v>2</v>
      </c>
      <c r="O108" s="42">
        <f t="shared" si="5"/>
        <v>8</v>
      </c>
      <c r="P108" s="42">
        <f t="shared" si="6"/>
        <v>3</v>
      </c>
      <c r="Q108" s="44" t="s">
        <v>359</v>
      </c>
      <c r="R108" s="59">
        <v>2</v>
      </c>
      <c r="S108" s="25" t="s">
        <v>360</v>
      </c>
      <c r="T108" s="59">
        <v>5</v>
      </c>
      <c r="U108" s="25" t="s">
        <v>202</v>
      </c>
      <c r="V108" s="59">
        <v>3</v>
      </c>
      <c r="W108" s="41">
        <f t="shared" si="7"/>
        <v>10</v>
      </c>
      <c r="X108" s="50">
        <f t="shared" si="8"/>
        <v>2</v>
      </c>
      <c r="Y108" s="52">
        <f t="shared" si="9"/>
        <v>6</v>
      </c>
      <c r="Z108" s="23"/>
      <c r="AA108" s="57" t="s">
        <v>2185</v>
      </c>
      <c r="AB108" s="221">
        <v>45078</v>
      </c>
      <c r="AC108" s="23"/>
      <c r="AD108" s="84" t="s">
        <v>2182</v>
      </c>
    </row>
    <row r="109" spans="1:30" ht="218.25" hidden="1" thickTop="1" thickBot="1" x14ac:dyDescent="0.25">
      <c r="A109" s="23" t="s">
        <v>50</v>
      </c>
      <c r="B109" s="23" t="s">
        <v>141</v>
      </c>
      <c r="C109" s="23" t="s">
        <v>142</v>
      </c>
      <c r="D109" s="23" t="s">
        <v>83</v>
      </c>
      <c r="E109" s="23" t="s">
        <v>1051</v>
      </c>
      <c r="F109" s="23" t="s">
        <v>1066</v>
      </c>
      <c r="G109" s="23" t="s">
        <v>1062</v>
      </c>
      <c r="H109" s="23" t="s">
        <v>1062</v>
      </c>
      <c r="I109" s="24" t="s">
        <v>1729</v>
      </c>
      <c r="J109" s="189" t="str">
        <f>+VLOOKUP(I109,Feuil1!A:C,2,FALSE)</f>
        <v>R2-2-1-7</v>
      </c>
      <c r="K109" s="24" t="s">
        <v>1730</v>
      </c>
      <c r="L109" s="29"/>
      <c r="M109" s="59">
        <v>4</v>
      </c>
      <c r="N109" s="60">
        <v>4</v>
      </c>
      <c r="O109" s="42">
        <f t="shared" si="5"/>
        <v>16</v>
      </c>
      <c r="P109" s="42">
        <f t="shared" si="6"/>
        <v>3</v>
      </c>
      <c r="Q109" s="44" t="s">
        <v>1731</v>
      </c>
      <c r="R109" s="59">
        <v>4</v>
      </c>
      <c r="S109" s="25" t="s">
        <v>1732</v>
      </c>
      <c r="T109" s="59">
        <v>4</v>
      </c>
      <c r="U109" s="25" t="s">
        <v>1558</v>
      </c>
      <c r="V109" s="59">
        <v>2</v>
      </c>
      <c r="W109" s="41">
        <f t="shared" si="7"/>
        <v>10</v>
      </c>
      <c r="X109" s="50">
        <f t="shared" si="8"/>
        <v>2</v>
      </c>
      <c r="Y109" s="52">
        <f t="shared" si="9"/>
        <v>6</v>
      </c>
      <c r="Z109" s="23"/>
      <c r="AA109" s="111" t="s">
        <v>1761</v>
      </c>
      <c r="AB109" s="221">
        <v>44896</v>
      </c>
      <c r="AC109" s="23"/>
      <c r="AD109" s="23"/>
    </row>
    <row r="110" spans="1:30" ht="180" hidden="1" thickTop="1" thickBot="1" x14ac:dyDescent="0.25">
      <c r="A110" s="23" t="s">
        <v>50</v>
      </c>
      <c r="B110" s="23" t="s">
        <v>141</v>
      </c>
      <c r="C110" s="23" t="s">
        <v>142</v>
      </c>
      <c r="D110" s="23" t="s">
        <v>83</v>
      </c>
      <c r="E110" s="23" t="s">
        <v>1051</v>
      </c>
      <c r="F110" s="23" t="s">
        <v>1085</v>
      </c>
      <c r="G110" s="23" t="s">
        <v>1085</v>
      </c>
      <c r="H110" s="23" t="s">
        <v>1066</v>
      </c>
      <c r="I110" s="24" t="s">
        <v>143</v>
      </c>
      <c r="J110" s="189" t="str">
        <f>+VLOOKUP(I110,Feuil1!A:C,2,FALSE)</f>
        <v>R2-2-1-8</v>
      </c>
      <c r="K110" s="24" t="s">
        <v>146</v>
      </c>
      <c r="L110" s="29"/>
      <c r="M110" s="59">
        <v>4</v>
      </c>
      <c r="N110" s="60">
        <v>4</v>
      </c>
      <c r="O110" s="42">
        <f t="shared" si="5"/>
        <v>16</v>
      </c>
      <c r="P110" s="42">
        <f t="shared" si="6"/>
        <v>3</v>
      </c>
      <c r="Q110" s="44" t="s">
        <v>148</v>
      </c>
      <c r="R110" s="59">
        <v>3</v>
      </c>
      <c r="S110" s="25" t="s">
        <v>1008</v>
      </c>
      <c r="T110" s="59">
        <v>3</v>
      </c>
      <c r="U110" s="25" t="s">
        <v>147</v>
      </c>
      <c r="V110" s="59">
        <v>3</v>
      </c>
      <c r="W110" s="41">
        <f t="shared" si="7"/>
        <v>9</v>
      </c>
      <c r="X110" s="50">
        <f t="shared" si="8"/>
        <v>2</v>
      </c>
      <c r="Y110" s="52">
        <f t="shared" si="9"/>
        <v>6</v>
      </c>
      <c r="Z110" s="23"/>
      <c r="AA110" s="111" t="s">
        <v>1583</v>
      </c>
      <c r="AB110" s="221">
        <v>44805</v>
      </c>
      <c r="AC110" s="23"/>
      <c r="AD110" s="23"/>
    </row>
    <row r="111" spans="1:30" ht="52.5" hidden="1" thickTop="1" thickBot="1" x14ac:dyDescent="0.25">
      <c r="A111" s="23" t="s">
        <v>50</v>
      </c>
      <c r="B111" s="23" t="s">
        <v>141</v>
      </c>
      <c r="C111" s="23" t="s">
        <v>142</v>
      </c>
      <c r="D111" s="23" t="s">
        <v>83</v>
      </c>
      <c r="E111" s="23" t="s">
        <v>1051</v>
      </c>
      <c r="F111" s="23" t="s">
        <v>1085</v>
      </c>
      <c r="G111" s="23" t="s">
        <v>1085</v>
      </c>
      <c r="H111" s="23" t="s">
        <v>1066</v>
      </c>
      <c r="I111" s="24" t="s">
        <v>143</v>
      </c>
      <c r="J111" s="189" t="str">
        <f>+VLOOKUP(I111,Feuil1!A:C,2,FALSE)</f>
        <v>R2-2-1-8</v>
      </c>
      <c r="K111" s="24" t="s">
        <v>14</v>
      </c>
      <c r="L111" s="29"/>
      <c r="M111" s="59">
        <v>4</v>
      </c>
      <c r="N111" s="60">
        <v>4</v>
      </c>
      <c r="O111" s="42">
        <f t="shared" si="5"/>
        <v>16</v>
      </c>
      <c r="P111" s="42">
        <f t="shared" si="6"/>
        <v>3</v>
      </c>
      <c r="Q111" s="44"/>
      <c r="R111" s="59">
        <v>3</v>
      </c>
      <c r="S111" s="25"/>
      <c r="T111" s="59">
        <v>3</v>
      </c>
      <c r="U111" s="25"/>
      <c r="V111" s="59">
        <v>3</v>
      </c>
      <c r="W111" s="41">
        <f t="shared" si="7"/>
        <v>9</v>
      </c>
      <c r="X111" s="50">
        <f t="shared" si="8"/>
        <v>2</v>
      </c>
      <c r="Y111" s="52">
        <f t="shared" si="9"/>
        <v>6</v>
      </c>
      <c r="Z111" s="23"/>
      <c r="AA111" s="111" t="s">
        <v>1583</v>
      </c>
      <c r="AB111" s="221">
        <v>45078</v>
      </c>
      <c r="AC111" s="23"/>
      <c r="AD111" s="23"/>
    </row>
    <row r="112" spans="1:30" ht="154.5" hidden="1" thickTop="1" thickBot="1" x14ac:dyDescent="0.25">
      <c r="A112" s="23" t="s">
        <v>50</v>
      </c>
      <c r="B112" s="23" t="s">
        <v>141</v>
      </c>
      <c r="C112" s="23" t="s">
        <v>142</v>
      </c>
      <c r="D112" s="23" t="s">
        <v>83</v>
      </c>
      <c r="E112" s="23" t="s">
        <v>1051</v>
      </c>
      <c r="F112" s="23" t="s">
        <v>1085</v>
      </c>
      <c r="G112" s="23" t="s">
        <v>1085</v>
      </c>
      <c r="H112" s="23" t="s">
        <v>1066</v>
      </c>
      <c r="I112" s="24" t="s">
        <v>203</v>
      </c>
      <c r="J112" s="189" t="str">
        <f>+VLOOKUP(I112,Feuil1!A:C,2,FALSE)</f>
        <v>R2-2-1-10</v>
      </c>
      <c r="K112" s="24" t="s">
        <v>204</v>
      </c>
      <c r="L112" s="29"/>
      <c r="M112" s="59">
        <v>3</v>
      </c>
      <c r="N112" s="60">
        <v>3</v>
      </c>
      <c r="O112" s="42">
        <f t="shared" si="5"/>
        <v>9</v>
      </c>
      <c r="P112" s="42">
        <f t="shared" si="6"/>
        <v>3</v>
      </c>
      <c r="Q112" s="44" t="s">
        <v>1572</v>
      </c>
      <c r="R112" s="59">
        <v>3</v>
      </c>
      <c r="S112" s="25" t="s">
        <v>1763</v>
      </c>
      <c r="T112" s="59">
        <v>3</v>
      </c>
      <c r="U112" s="25" t="s">
        <v>202</v>
      </c>
      <c r="V112" s="59">
        <v>3</v>
      </c>
      <c r="W112" s="41">
        <f t="shared" si="7"/>
        <v>9</v>
      </c>
      <c r="X112" s="50">
        <f t="shared" si="8"/>
        <v>2</v>
      </c>
      <c r="Y112" s="52">
        <f t="shared" si="9"/>
        <v>6</v>
      </c>
      <c r="Z112" s="23"/>
      <c r="AA112" s="111" t="s">
        <v>1583</v>
      </c>
      <c r="AB112" s="221">
        <v>45078</v>
      </c>
      <c r="AC112" s="23"/>
      <c r="AD112" s="23"/>
    </row>
    <row r="113" spans="1:30" ht="167.25" hidden="1" thickTop="1" thickBot="1" x14ac:dyDescent="0.25">
      <c r="A113" s="23" t="s">
        <v>50</v>
      </c>
      <c r="B113" s="23" t="s">
        <v>141</v>
      </c>
      <c r="C113" s="23" t="s">
        <v>142</v>
      </c>
      <c r="D113" s="23" t="s">
        <v>83</v>
      </c>
      <c r="E113" s="23" t="s">
        <v>1051</v>
      </c>
      <c r="F113" s="23" t="s">
        <v>1085</v>
      </c>
      <c r="G113" s="23" t="s">
        <v>1085</v>
      </c>
      <c r="H113" s="23" t="s">
        <v>1055</v>
      </c>
      <c r="I113" s="24" t="s">
        <v>208</v>
      </c>
      <c r="J113" s="189" t="str">
        <f>+VLOOKUP(I113,Feuil1!A:C,2,FALSE)</f>
        <v>R2-2-1-11</v>
      </c>
      <c r="K113" s="24" t="s">
        <v>209</v>
      </c>
      <c r="L113" s="29"/>
      <c r="M113" s="59">
        <v>4</v>
      </c>
      <c r="N113" s="60">
        <v>4</v>
      </c>
      <c r="O113" s="42">
        <f t="shared" si="5"/>
        <v>16</v>
      </c>
      <c r="P113" s="42">
        <f t="shared" si="6"/>
        <v>3</v>
      </c>
      <c r="Q113" s="44" t="s">
        <v>213</v>
      </c>
      <c r="R113" s="59">
        <v>3</v>
      </c>
      <c r="S113" s="25" t="s">
        <v>211</v>
      </c>
      <c r="T113" s="59">
        <v>3</v>
      </c>
      <c r="U113" s="25" t="s">
        <v>212</v>
      </c>
      <c r="V113" s="59">
        <v>3</v>
      </c>
      <c r="W113" s="41">
        <f t="shared" si="7"/>
        <v>9</v>
      </c>
      <c r="X113" s="50">
        <f t="shared" si="8"/>
        <v>2</v>
      </c>
      <c r="Y113" s="52">
        <f t="shared" si="9"/>
        <v>6</v>
      </c>
      <c r="Z113" s="23"/>
      <c r="AA113" s="111" t="s">
        <v>1576</v>
      </c>
      <c r="AB113" s="221">
        <v>45078</v>
      </c>
      <c r="AC113" s="23"/>
      <c r="AD113" s="23"/>
    </row>
    <row r="114" spans="1:30" ht="39.75" hidden="1" thickTop="1" thickBot="1" x14ac:dyDescent="0.25">
      <c r="A114" s="23" t="s">
        <v>50</v>
      </c>
      <c r="B114" s="23" t="s">
        <v>141</v>
      </c>
      <c r="C114" s="23" t="s">
        <v>142</v>
      </c>
      <c r="D114" s="23" t="s">
        <v>83</v>
      </c>
      <c r="E114" s="23" t="s">
        <v>1051</v>
      </c>
      <c r="F114" s="23" t="s">
        <v>1085</v>
      </c>
      <c r="G114" s="23" t="s">
        <v>1085</v>
      </c>
      <c r="H114" s="23" t="s">
        <v>1055</v>
      </c>
      <c r="I114" s="24" t="s">
        <v>208</v>
      </c>
      <c r="J114" s="189" t="str">
        <f>+VLOOKUP(I114,Feuil1!A:C,2,FALSE)</f>
        <v>R2-2-1-11</v>
      </c>
      <c r="K114" s="24" t="s">
        <v>210</v>
      </c>
      <c r="L114" s="29"/>
      <c r="M114" s="59">
        <v>4</v>
      </c>
      <c r="N114" s="60">
        <v>4</v>
      </c>
      <c r="O114" s="42">
        <f t="shared" si="5"/>
        <v>16</v>
      </c>
      <c r="P114" s="42">
        <f t="shared" si="6"/>
        <v>3</v>
      </c>
      <c r="Q114" s="44"/>
      <c r="R114" s="59">
        <v>3</v>
      </c>
      <c r="S114" s="25"/>
      <c r="T114" s="59">
        <v>3</v>
      </c>
      <c r="U114" s="25"/>
      <c r="V114" s="59">
        <v>3</v>
      </c>
      <c r="W114" s="41">
        <f t="shared" si="7"/>
        <v>9</v>
      </c>
      <c r="X114" s="50">
        <f t="shared" si="8"/>
        <v>2</v>
      </c>
      <c r="Y114" s="52">
        <f t="shared" si="9"/>
        <v>6</v>
      </c>
      <c r="Z114" s="23"/>
      <c r="AA114" s="111" t="s">
        <v>1573</v>
      </c>
      <c r="AB114" s="221">
        <v>45078</v>
      </c>
      <c r="AC114" s="23"/>
      <c r="AD114" s="23"/>
    </row>
    <row r="115" spans="1:30" ht="78" hidden="1" thickTop="1" thickBot="1" x14ac:dyDescent="0.25">
      <c r="A115" s="23" t="s">
        <v>50</v>
      </c>
      <c r="B115" s="23" t="s">
        <v>141</v>
      </c>
      <c r="C115" s="23" t="s">
        <v>142</v>
      </c>
      <c r="D115" s="23" t="s">
        <v>83</v>
      </c>
      <c r="E115" s="23" t="s">
        <v>1049</v>
      </c>
      <c r="F115" s="23" t="s">
        <v>1057</v>
      </c>
      <c r="G115" s="23" t="s">
        <v>1062</v>
      </c>
      <c r="H115" s="23" t="s">
        <v>1055</v>
      </c>
      <c r="I115" s="24" t="s">
        <v>225</v>
      </c>
      <c r="J115" s="189" t="str">
        <f>+VLOOKUP(I115,Feuil1!A:C,2,FALSE)</f>
        <v>R2-2-1-2</v>
      </c>
      <c r="K115" s="24" t="s">
        <v>55</v>
      </c>
      <c r="L115" s="29"/>
      <c r="M115" s="59">
        <v>4</v>
      </c>
      <c r="N115" s="60">
        <v>4</v>
      </c>
      <c r="O115" s="42">
        <f t="shared" si="5"/>
        <v>16</v>
      </c>
      <c r="P115" s="42">
        <f t="shared" si="6"/>
        <v>3</v>
      </c>
      <c r="Q115" s="44"/>
      <c r="R115" s="59">
        <v>3</v>
      </c>
      <c r="S115" s="25"/>
      <c r="T115" s="59">
        <v>3</v>
      </c>
      <c r="U115" s="25"/>
      <c r="V115" s="59">
        <v>3</v>
      </c>
      <c r="W115" s="41">
        <f t="shared" si="7"/>
        <v>9</v>
      </c>
      <c r="X115" s="50">
        <f t="shared" si="8"/>
        <v>2</v>
      </c>
      <c r="Y115" s="52">
        <f t="shared" si="9"/>
        <v>6</v>
      </c>
      <c r="Z115" s="23"/>
      <c r="AA115" s="57" t="s">
        <v>1581</v>
      </c>
      <c r="AB115" s="221">
        <v>44896</v>
      </c>
      <c r="AC115" s="23"/>
      <c r="AD115" s="84" t="s">
        <v>1665</v>
      </c>
    </row>
    <row r="116" spans="1:30" ht="256.5" hidden="1" thickTop="1" thickBot="1" x14ac:dyDescent="0.25">
      <c r="A116" s="23" t="s">
        <v>50</v>
      </c>
      <c r="B116" s="23" t="s">
        <v>141</v>
      </c>
      <c r="C116" s="23" t="s">
        <v>142</v>
      </c>
      <c r="D116" s="23" t="s">
        <v>83</v>
      </c>
      <c r="E116" s="23" t="s">
        <v>1049</v>
      </c>
      <c r="F116" s="23" t="s">
        <v>1057</v>
      </c>
      <c r="G116" s="23" t="s">
        <v>1062</v>
      </c>
      <c r="H116" s="23" t="s">
        <v>1055</v>
      </c>
      <c r="I116" s="24" t="s">
        <v>232</v>
      </c>
      <c r="J116" s="189" t="str">
        <f>+VLOOKUP(I116,Feuil1!A:C,2,FALSE)</f>
        <v>R2-2-1-14</v>
      </c>
      <c r="K116" s="24" t="s">
        <v>233</v>
      </c>
      <c r="L116" s="29"/>
      <c r="M116" s="59">
        <v>3</v>
      </c>
      <c r="N116" s="60">
        <v>2</v>
      </c>
      <c r="O116" s="42">
        <f t="shared" si="5"/>
        <v>6</v>
      </c>
      <c r="P116" s="42">
        <f t="shared" si="6"/>
        <v>2</v>
      </c>
      <c r="Q116" s="44" t="s">
        <v>235</v>
      </c>
      <c r="R116" s="59">
        <v>0</v>
      </c>
      <c r="S116" s="25" t="s">
        <v>1582</v>
      </c>
      <c r="T116" s="59">
        <v>5</v>
      </c>
      <c r="U116" s="25"/>
      <c r="V116" s="59">
        <v>0</v>
      </c>
      <c r="W116" s="41">
        <f t="shared" si="7"/>
        <v>5</v>
      </c>
      <c r="X116" s="50">
        <f t="shared" si="8"/>
        <v>3</v>
      </c>
      <c r="Y116" s="52">
        <f t="shared" si="9"/>
        <v>6</v>
      </c>
      <c r="Z116" s="23" t="s">
        <v>236</v>
      </c>
      <c r="AA116" s="111" t="s">
        <v>1758</v>
      </c>
      <c r="AB116" s="221">
        <v>45078</v>
      </c>
      <c r="AC116" s="23"/>
      <c r="AD116" s="23"/>
    </row>
    <row r="117" spans="1:30" ht="27" hidden="1" thickTop="1" thickBot="1" x14ac:dyDescent="0.25">
      <c r="A117" s="23" t="s">
        <v>50</v>
      </c>
      <c r="B117" s="23" t="s">
        <v>141</v>
      </c>
      <c r="C117" s="23" t="s">
        <v>142</v>
      </c>
      <c r="D117" s="23" t="s">
        <v>83</v>
      </c>
      <c r="E117" s="23" t="s">
        <v>1049</v>
      </c>
      <c r="F117" s="23" t="s">
        <v>1057</v>
      </c>
      <c r="G117" s="23" t="s">
        <v>1062</v>
      </c>
      <c r="H117" s="23" t="s">
        <v>1055</v>
      </c>
      <c r="I117" s="24" t="s">
        <v>232</v>
      </c>
      <c r="J117" s="189" t="str">
        <f>+VLOOKUP(I117,Feuil1!A:C,2,FALSE)</f>
        <v>R2-2-1-14</v>
      </c>
      <c r="K117" s="24" t="s">
        <v>234</v>
      </c>
      <c r="L117" s="29"/>
      <c r="M117" s="59">
        <v>3</v>
      </c>
      <c r="N117" s="60">
        <v>2</v>
      </c>
      <c r="O117" s="42">
        <f t="shared" si="5"/>
        <v>6</v>
      </c>
      <c r="P117" s="42">
        <f t="shared" si="6"/>
        <v>2</v>
      </c>
      <c r="Q117" s="44"/>
      <c r="R117" s="59">
        <v>0</v>
      </c>
      <c r="S117" s="25"/>
      <c r="T117" s="59">
        <v>0</v>
      </c>
      <c r="U117" s="25"/>
      <c r="V117" s="59">
        <v>0</v>
      </c>
      <c r="W117" s="41">
        <f t="shared" si="7"/>
        <v>0</v>
      </c>
      <c r="X117" s="50">
        <f t="shared" si="8"/>
        <v>3</v>
      </c>
      <c r="Y117" s="52">
        <f t="shared" si="9"/>
        <v>6</v>
      </c>
      <c r="Z117" s="23"/>
      <c r="AA117" s="55"/>
      <c r="AB117" s="221">
        <v>45078</v>
      </c>
      <c r="AC117" s="23"/>
      <c r="AD117" s="23"/>
    </row>
    <row r="118" spans="1:30" ht="205.5" hidden="1" thickTop="1" thickBot="1" x14ac:dyDescent="0.25">
      <c r="A118" s="29" t="s">
        <v>240</v>
      </c>
      <c r="B118" s="29" t="s">
        <v>241</v>
      </c>
      <c r="C118" s="29" t="s">
        <v>1624</v>
      </c>
      <c r="D118" s="29" t="s">
        <v>83</v>
      </c>
      <c r="E118" s="29" t="s">
        <v>1052</v>
      </c>
      <c r="F118" s="29" t="s">
        <v>1639</v>
      </c>
      <c r="G118" s="29" t="s">
        <v>1640</v>
      </c>
      <c r="H118" s="29" t="s">
        <v>1063</v>
      </c>
      <c r="I118" s="31" t="s">
        <v>242</v>
      </c>
      <c r="J118" s="189" t="str">
        <f>+VLOOKUP(I118,Feuil1!A:C,2,FALSE)</f>
        <v>R6-2-1-1</v>
      </c>
      <c r="K118" s="31" t="s">
        <v>243</v>
      </c>
      <c r="L118" s="29"/>
      <c r="M118" s="59">
        <v>2</v>
      </c>
      <c r="N118" s="60">
        <v>2</v>
      </c>
      <c r="O118" s="42">
        <f t="shared" si="5"/>
        <v>4</v>
      </c>
      <c r="P118" s="42">
        <f t="shared" si="6"/>
        <v>2</v>
      </c>
      <c r="Q118" s="45" t="s">
        <v>442</v>
      </c>
      <c r="R118" s="59">
        <v>0</v>
      </c>
      <c r="S118" s="30" t="s">
        <v>245</v>
      </c>
      <c r="T118" s="59">
        <v>0</v>
      </c>
      <c r="U118" s="30" t="s">
        <v>246</v>
      </c>
      <c r="V118" s="59">
        <v>0</v>
      </c>
      <c r="W118" s="41">
        <f t="shared" si="7"/>
        <v>0</v>
      </c>
      <c r="X118" s="50">
        <f t="shared" si="8"/>
        <v>3</v>
      </c>
      <c r="Y118" s="52">
        <f t="shared" si="9"/>
        <v>6</v>
      </c>
      <c r="Z118" s="29"/>
      <c r="AA118" s="58" t="s">
        <v>1560</v>
      </c>
      <c r="AB118" s="221">
        <v>45078</v>
      </c>
      <c r="AC118" s="23"/>
      <c r="AD118" s="23" t="s">
        <v>1666</v>
      </c>
    </row>
    <row r="119" spans="1:30" ht="205.5" hidden="1" thickTop="1" thickBot="1" x14ac:dyDescent="0.25">
      <c r="A119" s="29" t="s">
        <v>240</v>
      </c>
      <c r="B119" s="29" t="s">
        <v>241</v>
      </c>
      <c r="C119" s="29" t="s">
        <v>1624</v>
      </c>
      <c r="D119" s="29" t="s">
        <v>83</v>
      </c>
      <c r="E119" s="29" t="s">
        <v>1052</v>
      </c>
      <c r="F119" s="29" t="s">
        <v>1639</v>
      </c>
      <c r="G119" s="29" t="s">
        <v>1640</v>
      </c>
      <c r="H119" s="29" t="s">
        <v>1063</v>
      </c>
      <c r="I119" s="31" t="s">
        <v>242</v>
      </c>
      <c r="J119" s="189" t="str">
        <f>+VLOOKUP(I119,Feuil1!A:C,2,FALSE)</f>
        <v>R6-2-1-1</v>
      </c>
      <c r="K119" s="31" t="s">
        <v>244</v>
      </c>
      <c r="L119" s="29"/>
      <c r="M119" s="59">
        <v>2</v>
      </c>
      <c r="N119" s="60">
        <v>2</v>
      </c>
      <c r="O119" s="42">
        <f t="shared" si="5"/>
        <v>4</v>
      </c>
      <c r="P119" s="42">
        <f t="shared" si="6"/>
        <v>2</v>
      </c>
      <c r="Q119" s="45"/>
      <c r="R119" s="59">
        <v>0</v>
      </c>
      <c r="S119" s="30"/>
      <c r="T119" s="59">
        <v>0</v>
      </c>
      <c r="U119" s="30"/>
      <c r="V119" s="59">
        <v>0</v>
      </c>
      <c r="W119" s="41">
        <f t="shared" si="7"/>
        <v>0</v>
      </c>
      <c r="X119" s="50">
        <f t="shared" si="8"/>
        <v>3</v>
      </c>
      <c r="Y119" s="52">
        <f t="shared" si="9"/>
        <v>6</v>
      </c>
      <c r="Z119" s="29"/>
      <c r="AA119" s="58" t="s">
        <v>1560</v>
      </c>
      <c r="AB119" s="221">
        <v>45078</v>
      </c>
      <c r="AC119" s="23"/>
      <c r="AD119" s="23"/>
    </row>
    <row r="120" spans="1:30" s="21" customFormat="1" ht="282" hidden="1" thickTop="1" thickBot="1" x14ac:dyDescent="0.3">
      <c r="A120" s="29" t="s">
        <v>240</v>
      </c>
      <c r="B120" s="29" t="s">
        <v>241</v>
      </c>
      <c r="C120" s="29" t="s">
        <v>1625</v>
      </c>
      <c r="D120" s="29" t="s">
        <v>83</v>
      </c>
      <c r="E120" s="29" t="s">
        <v>1052</v>
      </c>
      <c r="F120" s="29" t="s">
        <v>1639</v>
      </c>
      <c r="G120" s="29" t="s">
        <v>1640</v>
      </c>
      <c r="H120" s="29" t="s">
        <v>1063</v>
      </c>
      <c r="I120" s="31" t="s">
        <v>247</v>
      </c>
      <c r="J120" s="189" t="str">
        <f>+VLOOKUP(I120,Feuil1!A:C,2,FALSE)</f>
        <v>R6-2-2-1</v>
      </c>
      <c r="K120" s="31" t="s">
        <v>248</v>
      </c>
      <c r="L120" s="29"/>
      <c r="M120" s="59">
        <v>2</v>
      </c>
      <c r="N120" s="60">
        <v>2</v>
      </c>
      <c r="O120" s="42">
        <f t="shared" si="5"/>
        <v>4</v>
      </c>
      <c r="P120" s="42">
        <f t="shared" si="6"/>
        <v>2</v>
      </c>
      <c r="Q120" s="45" t="s">
        <v>443</v>
      </c>
      <c r="R120" s="59">
        <v>0</v>
      </c>
      <c r="S120" s="30" t="s">
        <v>245</v>
      </c>
      <c r="T120" s="59">
        <v>0</v>
      </c>
      <c r="U120" s="30" t="s">
        <v>246</v>
      </c>
      <c r="V120" s="59">
        <v>0</v>
      </c>
      <c r="W120" s="41">
        <f t="shared" si="7"/>
        <v>0</v>
      </c>
      <c r="X120" s="50">
        <f t="shared" si="8"/>
        <v>3</v>
      </c>
      <c r="Y120" s="52">
        <f t="shared" si="9"/>
        <v>6</v>
      </c>
      <c r="Z120" s="222"/>
      <c r="AA120" s="125" t="s">
        <v>2188</v>
      </c>
      <c r="AB120" s="221">
        <v>45078</v>
      </c>
      <c r="AC120" s="23"/>
      <c r="AD120" s="23" t="s">
        <v>1667</v>
      </c>
    </row>
    <row r="121" spans="1:30" s="21" customFormat="1" ht="180" hidden="1" thickTop="1" thickBot="1" x14ac:dyDescent="0.3">
      <c r="A121" s="29" t="s">
        <v>240</v>
      </c>
      <c r="B121" s="29" t="s">
        <v>241</v>
      </c>
      <c r="C121" s="29" t="s">
        <v>1625</v>
      </c>
      <c r="D121" s="29" t="s">
        <v>83</v>
      </c>
      <c r="E121" s="29" t="s">
        <v>1052</v>
      </c>
      <c r="F121" s="29" t="s">
        <v>1639</v>
      </c>
      <c r="G121" s="29" t="s">
        <v>1640</v>
      </c>
      <c r="H121" s="29" t="s">
        <v>1063</v>
      </c>
      <c r="I121" s="31" t="s">
        <v>444</v>
      </c>
      <c r="J121" s="189" t="str">
        <f>+VLOOKUP(I121,Feuil1!A:C,2,FALSE)</f>
        <v>R2-1-1-7</v>
      </c>
      <c r="K121" s="31" t="s">
        <v>444</v>
      </c>
      <c r="L121" s="29"/>
      <c r="M121" s="59">
        <v>2</v>
      </c>
      <c r="N121" s="60">
        <v>2</v>
      </c>
      <c r="O121" s="42">
        <f t="shared" si="5"/>
        <v>4</v>
      </c>
      <c r="P121" s="42">
        <f t="shared" si="6"/>
        <v>2</v>
      </c>
      <c r="Q121" s="45" t="s">
        <v>445</v>
      </c>
      <c r="R121" s="59">
        <v>0</v>
      </c>
      <c r="S121" s="30" t="s">
        <v>2189</v>
      </c>
      <c r="T121" s="59">
        <v>0</v>
      </c>
      <c r="U121" s="30"/>
      <c r="V121" s="59">
        <v>0</v>
      </c>
      <c r="W121" s="41">
        <f t="shared" si="7"/>
        <v>0</v>
      </c>
      <c r="X121" s="50">
        <f t="shared" si="8"/>
        <v>3</v>
      </c>
      <c r="Y121" s="52">
        <f t="shared" si="9"/>
        <v>6</v>
      </c>
      <c r="Z121" s="29"/>
      <c r="AA121" s="125" t="s">
        <v>2190</v>
      </c>
      <c r="AB121" s="221">
        <v>45078</v>
      </c>
      <c r="AC121" s="23"/>
      <c r="AD121" s="23"/>
    </row>
    <row r="122" spans="1:30" s="21" customFormat="1" ht="205.5" hidden="1" thickTop="1" thickBot="1" x14ac:dyDescent="0.3">
      <c r="A122" s="23" t="s">
        <v>441</v>
      </c>
      <c r="B122" s="23" t="s">
        <v>541</v>
      </c>
      <c r="C122" s="23" t="s">
        <v>553</v>
      </c>
      <c r="D122" s="23" t="s">
        <v>83</v>
      </c>
      <c r="E122" s="23" t="s">
        <v>1052</v>
      </c>
      <c r="F122" s="23" t="s">
        <v>1065</v>
      </c>
      <c r="G122" s="23" t="s">
        <v>1063</v>
      </c>
      <c r="H122" s="23" t="s">
        <v>1062</v>
      </c>
      <c r="I122" s="24" t="s">
        <v>556</v>
      </c>
      <c r="J122" s="189" t="str">
        <f>+VLOOKUP(I122,Feuil1!A:C,2,FALSE)</f>
        <v>R3-1-2-2</v>
      </c>
      <c r="K122" s="24" t="s">
        <v>557</v>
      </c>
      <c r="L122" s="23"/>
      <c r="M122" s="59">
        <v>2</v>
      </c>
      <c r="N122" s="60">
        <v>2</v>
      </c>
      <c r="O122" s="42">
        <f t="shared" si="5"/>
        <v>4</v>
      </c>
      <c r="P122" s="42">
        <f t="shared" si="6"/>
        <v>2</v>
      </c>
      <c r="Q122" s="44" t="s">
        <v>558</v>
      </c>
      <c r="R122" s="59">
        <v>1</v>
      </c>
      <c r="S122" s="25"/>
      <c r="T122" s="59">
        <v>1</v>
      </c>
      <c r="U122" s="25" t="s">
        <v>559</v>
      </c>
      <c r="V122" s="59">
        <v>1</v>
      </c>
      <c r="W122" s="41">
        <f t="shared" si="7"/>
        <v>3</v>
      </c>
      <c r="X122" s="50">
        <f t="shared" si="8"/>
        <v>3</v>
      </c>
      <c r="Y122" s="52">
        <f t="shared" si="9"/>
        <v>6</v>
      </c>
      <c r="Z122" s="23"/>
      <c r="AA122" s="120" t="s">
        <v>2192</v>
      </c>
      <c r="AB122" s="221">
        <v>45078</v>
      </c>
      <c r="AC122" s="23"/>
      <c r="AD122" s="23"/>
    </row>
    <row r="123" spans="1:30" s="21" customFormat="1" ht="65.25" hidden="1" thickTop="1" thickBot="1" x14ac:dyDescent="0.3">
      <c r="A123" s="23" t="s">
        <v>441</v>
      </c>
      <c r="B123" s="23" t="s">
        <v>617</v>
      </c>
      <c r="C123" s="23" t="s">
        <v>634</v>
      </c>
      <c r="D123" s="23" t="s">
        <v>83</v>
      </c>
      <c r="E123" s="23" t="s">
        <v>1052</v>
      </c>
      <c r="F123" s="23" t="s">
        <v>1063</v>
      </c>
      <c r="G123" s="23" t="s">
        <v>1062</v>
      </c>
      <c r="H123" s="23" t="s">
        <v>1062</v>
      </c>
      <c r="I123" s="24" t="s">
        <v>648</v>
      </c>
      <c r="J123" s="189" t="str">
        <f>+VLOOKUP(I123,Feuil1!A:C,2,FALSE)</f>
        <v>R3-2-2-7</v>
      </c>
      <c r="K123" s="24" t="s">
        <v>1565</v>
      </c>
      <c r="L123" s="23"/>
      <c r="M123" s="59">
        <v>4</v>
      </c>
      <c r="N123" s="60">
        <v>1</v>
      </c>
      <c r="O123" s="42">
        <f t="shared" si="5"/>
        <v>4</v>
      </c>
      <c r="P123" s="42">
        <f t="shared" si="6"/>
        <v>2</v>
      </c>
      <c r="Q123" s="44" t="s">
        <v>649</v>
      </c>
      <c r="R123" s="59">
        <v>0</v>
      </c>
      <c r="S123" s="25"/>
      <c r="T123" s="59">
        <v>5</v>
      </c>
      <c r="U123" s="25" t="s">
        <v>650</v>
      </c>
      <c r="V123" s="59">
        <v>0</v>
      </c>
      <c r="W123" s="41">
        <f t="shared" si="7"/>
        <v>5</v>
      </c>
      <c r="X123" s="50">
        <f t="shared" si="8"/>
        <v>3</v>
      </c>
      <c r="Y123" s="52">
        <f t="shared" si="9"/>
        <v>6</v>
      </c>
      <c r="Z123" s="23"/>
      <c r="AA123" s="111" t="s">
        <v>1566</v>
      </c>
      <c r="AB123" s="221">
        <v>45078</v>
      </c>
      <c r="AC123" s="23"/>
      <c r="AD123" s="23"/>
    </row>
    <row r="124" spans="1:30" s="21" customFormat="1" ht="154.5" hidden="1" thickTop="1" thickBot="1" x14ac:dyDescent="0.3">
      <c r="A124" s="23" t="s">
        <v>1716</v>
      </c>
      <c r="B124" s="23" t="s">
        <v>149</v>
      </c>
      <c r="C124" s="23" t="s">
        <v>153</v>
      </c>
      <c r="D124" s="23" t="s">
        <v>83</v>
      </c>
      <c r="E124" s="23" t="s">
        <v>1050</v>
      </c>
      <c r="F124" s="23" t="s">
        <v>1058</v>
      </c>
      <c r="G124" s="23" t="s">
        <v>1056</v>
      </c>
      <c r="H124" s="23" t="s">
        <v>1057</v>
      </c>
      <c r="I124" s="24" t="s">
        <v>150</v>
      </c>
      <c r="J124" s="189" t="str">
        <f>+VLOOKUP(I124,Feuil1!A:C,2,FALSE)</f>
        <v>R8-5-1-1</v>
      </c>
      <c r="K124" s="24" t="s">
        <v>5</v>
      </c>
      <c r="L124" s="23"/>
      <c r="M124" s="59">
        <v>4</v>
      </c>
      <c r="N124" s="60">
        <v>2</v>
      </c>
      <c r="O124" s="42">
        <f t="shared" si="5"/>
        <v>8</v>
      </c>
      <c r="P124" s="42">
        <f t="shared" si="6"/>
        <v>3</v>
      </c>
      <c r="Q124" s="44" t="s">
        <v>1117</v>
      </c>
      <c r="R124" s="59">
        <v>2</v>
      </c>
      <c r="S124" s="25" t="s">
        <v>151</v>
      </c>
      <c r="T124" s="59">
        <v>5</v>
      </c>
      <c r="U124" s="25" t="s">
        <v>152</v>
      </c>
      <c r="V124" s="59">
        <v>2</v>
      </c>
      <c r="W124" s="41">
        <f t="shared" si="7"/>
        <v>9</v>
      </c>
      <c r="X124" s="50">
        <f t="shared" si="8"/>
        <v>2</v>
      </c>
      <c r="Y124" s="52">
        <f t="shared" si="9"/>
        <v>6</v>
      </c>
      <c r="Z124" s="23"/>
      <c r="AA124" s="83" t="s">
        <v>2193</v>
      </c>
      <c r="AB124" s="221">
        <v>45078</v>
      </c>
      <c r="AC124" s="23"/>
      <c r="AD124" s="23"/>
    </row>
    <row r="125" spans="1:30" s="21" customFormat="1" ht="141.75" hidden="1" thickTop="1" thickBot="1" x14ac:dyDescent="0.3">
      <c r="A125" s="23" t="s">
        <v>1716</v>
      </c>
      <c r="B125" s="23" t="s">
        <v>163</v>
      </c>
      <c r="C125" s="23" t="s">
        <v>164</v>
      </c>
      <c r="D125" s="23" t="s">
        <v>83</v>
      </c>
      <c r="E125" s="23" t="s">
        <v>1050</v>
      </c>
      <c r="F125" s="23" t="s">
        <v>1058</v>
      </c>
      <c r="G125" s="23" t="s">
        <v>1056</v>
      </c>
      <c r="H125" s="23" t="s">
        <v>1055</v>
      </c>
      <c r="I125" s="24" t="s">
        <v>165</v>
      </c>
      <c r="J125" s="189" t="str">
        <f>+VLOOKUP(I125,Feuil1!A:C,2,FALSE)</f>
        <v>R8-7-1-1</v>
      </c>
      <c r="K125" s="24" t="s">
        <v>166</v>
      </c>
      <c r="L125" s="23"/>
      <c r="M125" s="59">
        <v>4</v>
      </c>
      <c r="N125" s="60">
        <v>4</v>
      </c>
      <c r="O125" s="42">
        <f t="shared" si="5"/>
        <v>16</v>
      </c>
      <c r="P125" s="42">
        <f t="shared" si="6"/>
        <v>3</v>
      </c>
      <c r="Q125" s="44" t="s">
        <v>173</v>
      </c>
      <c r="R125" s="59">
        <v>2</v>
      </c>
      <c r="S125" s="25" t="s">
        <v>171</v>
      </c>
      <c r="T125" s="59">
        <v>2</v>
      </c>
      <c r="U125" s="25" t="s">
        <v>172</v>
      </c>
      <c r="V125" s="59">
        <v>5</v>
      </c>
      <c r="W125" s="41">
        <f t="shared" si="7"/>
        <v>9</v>
      </c>
      <c r="X125" s="50">
        <f t="shared" si="8"/>
        <v>2</v>
      </c>
      <c r="Y125" s="52">
        <f t="shared" si="9"/>
        <v>6</v>
      </c>
      <c r="Z125" s="23"/>
      <c r="AA125" s="111" t="s">
        <v>1265</v>
      </c>
      <c r="AB125" s="221">
        <v>45078</v>
      </c>
      <c r="AC125" s="23"/>
      <c r="AD125" s="23"/>
    </row>
    <row r="126" spans="1:30" s="21" customFormat="1" ht="39.75" hidden="1" thickTop="1" thickBot="1" x14ac:dyDescent="0.3">
      <c r="A126" s="23" t="s">
        <v>1716</v>
      </c>
      <c r="B126" s="23" t="s">
        <v>163</v>
      </c>
      <c r="C126" s="23" t="s">
        <v>164</v>
      </c>
      <c r="D126" s="23" t="s">
        <v>83</v>
      </c>
      <c r="E126" s="23" t="s">
        <v>1050</v>
      </c>
      <c r="F126" s="23" t="s">
        <v>1058</v>
      </c>
      <c r="G126" s="23" t="s">
        <v>1056</v>
      </c>
      <c r="H126" s="23" t="s">
        <v>1055</v>
      </c>
      <c r="I126" s="24" t="s">
        <v>165</v>
      </c>
      <c r="J126" s="189" t="str">
        <f>+VLOOKUP(I126,Feuil1!A:C,2,FALSE)</f>
        <v>R8-7-1-1</v>
      </c>
      <c r="K126" s="24" t="s">
        <v>167</v>
      </c>
      <c r="L126" s="23"/>
      <c r="M126" s="59">
        <v>4</v>
      </c>
      <c r="N126" s="60">
        <v>4</v>
      </c>
      <c r="O126" s="42">
        <f t="shared" si="5"/>
        <v>16</v>
      </c>
      <c r="P126" s="42">
        <f t="shared" si="6"/>
        <v>3</v>
      </c>
      <c r="Q126" s="44"/>
      <c r="R126" s="59">
        <v>2</v>
      </c>
      <c r="S126" s="25"/>
      <c r="T126" s="59">
        <v>2</v>
      </c>
      <c r="U126" s="25"/>
      <c r="V126" s="59">
        <v>5</v>
      </c>
      <c r="W126" s="41">
        <f t="shared" si="7"/>
        <v>9</v>
      </c>
      <c r="X126" s="50">
        <f t="shared" si="8"/>
        <v>2</v>
      </c>
      <c r="Y126" s="52">
        <f t="shared" si="9"/>
        <v>6</v>
      </c>
      <c r="Z126" s="23"/>
      <c r="AA126" s="111" t="s">
        <v>1265</v>
      </c>
      <c r="AB126" s="221">
        <v>45078</v>
      </c>
      <c r="AC126" s="23"/>
      <c r="AD126" s="23"/>
    </row>
    <row r="127" spans="1:30" s="21" customFormat="1" ht="39.75" hidden="1" thickTop="1" thickBot="1" x14ac:dyDescent="0.3">
      <c r="A127" s="23" t="s">
        <v>1716</v>
      </c>
      <c r="B127" s="23" t="s">
        <v>163</v>
      </c>
      <c r="C127" s="23" t="s">
        <v>164</v>
      </c>
      <c r="D127" s="23" t="s">
        <v>83</v>
      </c>
      <c r="E127" s="23" t="s">
        <v>1050</v>
      </c>
      <c r="F127" s="23" t="s">
        <v>1058</v>
      </c>
      <c r="G127" s="23" t="s">
        <v>1056</v>
      </c>
      <c r="H127" s="23" t="s">
        <v>1055</v>
      </c>
      <c r="I127" s="24" t="s">
        <v>165</v>
      </c>
      <c r="J127" s="189" t="str">
        <f>+VLOOKUP(I127,Feuil1!A:C,2,FALSE)</f>
        <v>R8-7-1-1</v>
      </c>
      <c r="K127" s="24" t="s">
        <v>168</v>
      </c>
      <c r="L127" s="23"/>
      <c r="M127" s="59">
        <v>4</v>
      </c>
      <c r="N127" s="60">
        <v>4</v>
      </c>
      <c r="O127" s="42">
        <f t="shared" si="5"/>
        <v>16</v>
      </c>
      <c r="P127" s="42">
        <f t="shared" si="6"/>
        <v>3</v>
      </c>
      <c r="Q127" s="44"/>
      <c r="R127" s="59">
        <v>2</v>
      </c>
      <c r="S127" s="25"/>
      <c r="T127" s="59">
        <v>2</v>
      </c>
      <c r="U127" s="25"/>
      <c r="V127" s="59">
        <v>5</v>
      </c>
      <c r="W127" s="41">
        <f t="shared" si="7"/>
        <v>9</v>
      </c>
      <c r="X127" s="50">
        <f t="shared" si="8"/>
        <v>2</v>
      </c>
      <c r="Y127" s="52">
        <f t="shared" si="9"/>
        <v>6</v>
      </c>
      <c r="Z127" s="23"/>
      <c r="AA127" s="111" t="s">
        <v>1265</v>
      </c>
      <c r="AB127" s="221">
        <v>45078</v>
      </c>
      <c r="AC127" s="23"/>
      <c r="AD127" s="23"/>
    </row>
    <row r="128" spans="1:30" s="21" customFormat="1" ht="39.75" hidden="1" thickTop="1" thickBot="1" x14ac:dyDescent="0.3">
      <c r="A128" s="23" t="s">
        <v>1716</v>
      </c>
      <c r="B128" s="23" t="s">
        <v>163</v>
      </c>
      <c r="C128" s="23" t="s">
        <v>164</v>
      </c>
      <c r="D128" s="23" t="s">
        <v>83</v>
      </c>
      <c r="E128" s="23" t="s">
        <v>1050</v>
      </c>
      <c r="F128" s="23" t="s">
        <v>1058</v>
      </c>
      <c r="G128" s="23" t="s">
        <v>1056</v>
      </c>
      <c r="H128" s="23" t="s">
        <v>1055</v>
      </c>
      <c r="I128" s="24" t="s">
        <v>165</v>
      </c>
      <c r="J128" s="189" t="str">
        <f>+VLOOKUP(I128,Feuil1!A:C,2,FALSE)</f>
        <v>R8-7-1-1</v>
      </c>
      <c r="K128" s="24" t="s">
        <v>169</v>
      </c>
      <c r="L128" s="23"/>
      <c r="M128" s="59">
        <v>4</v>
      </c>
      <c r="N128" s="60">
        <v>4</v>
      </c>
      <c r="O128" s="42">
        <f t="shared" si="5"/>
        <v>16</v>
      </c>
      <c r="P128" s="42">
        <f t="shared" si="6"/>
        <v>3</v>
      </c>
      <c r="Q128" s="44"/>
      <c r="R128" s="59">
        <v>2</v>
      </c>
      <c r="S128" s="25"/>
      <c r="T128" s="59">
        <v>2</v>
      </c>
      <c r="U128" s="25"/>
      <c r="V128" s="59">
        <v>5</v>
      </c>
      <c r="W128" s="41">
        <f t="shared" si="7"/>
        <v>9</v>
      </c>
      <c r="X128" s="50">
        <f t="shared" si="8"/>
        <v>2</v>
      </c>
      <c r="Y128" s="52">
        <f t="shared" si="9"/>
        <v>6</v>
      </c>
      <c r="Z128" s="23"/>
      <c r="AA128" s="111" t="s">
        <v>1265</v>
      </c>
      <c r="AB128" s="221">
        <v>45078</v>
      </c>
      <c r="AC128" s="23"/>
      <c r="AD128" s="23"/>
    </row>
    <row r="129" spans="1:30" s="21" customFormat="1" ht="39.75" hidden="1" thickTop="1" thickBot="1" x14ac:dyDescent="0.3">
      <c r="A129" s="23" t="s">
        <v>1716</v>
      </c>
      <c r="B129" s="23" t="s">
        <v>163</v>
      </c>
      <c r="C129" s="23" t="s">
        <v>164</v>
      </c>
      <c r="D129" s="23" t="s">
        <v>83</v>
      </c>
      <c r="E129" s="23" t="s">
        <v>1050</v>
      </c>
      <c r="F129" s="23" t="s">
        <v>1058</v>
      </c>
      <c r="G129" s="23" t="s">
        <v>1056</v>
      </c>
      <c r="H129" s="23" t="s">
        <v>1055</v>
      </c>
      <c r="I129" s="24" t="s">
        <v>165</v>
      </c>
      <c r="J129" s="189" t="str">
        <f>+VLOOKUP(I129,Feuil1!A:C,2,FALSE)</f>
        <v>R8-7-1-1</v>
      </c>
      <c r="K129" s="24" t="s">
        <v>170</v>
      </c>
      <c r="L129" s="23"/>
      <c r="M129" s="59">
        <v>4</v>
      </c>
      <c r="N129" s="60">
        <v>4</v>
      </c>
      <c r="O129" s="42">
        <f t="shared" si="5"/>
        <v>16</v>
      </c>
      <c r="P129" s="42">
        <f t="shared" si="6"/>
        <v>3</v>
      </c>
      <c r="Q129" s="44"/>
      <c r="R129" s="59">
        <v>2</v>
      </c>
      <c r="S129" s="25"/>
      <c r="T129" s="59">
        <v>2</v>
      </c>
      <c r="U129" s="25"/>
      <c r="V129" s="59">
        <v>5</v>
      </c>
      <c r="W129" s="41">
        <f t="shared" si="7"/>
        <v>9</v>
      </c>
      <c r="X129" s="50">
        <f t="shared" si="8"/>
        <v>2</v>
      </c>
      <c r="Y129" s="52">
        <f t="shared" si="9"/>
        <v>6</v>
      </c>
      <c r="Z129" s="23"/>
      <c r="AA129" s="111" t="s">
        <v>1265</v>
      </c>
      <c r="AB129" s="221">
        <v>45078</v>
      </c>
      <c r="AC129" s="23"/>
      <c r="AD129" s="23"/>
    </row>
    <row r="130" spans="1:30" s="21" customFormat="1" ht="141.75" hidden="1" thickTop="1" thickBot="1" x14ac:dyDescent="0.3">
      <c r="A130" s="23" t="s">
        <v>1716</v>
      </c>
      <c r="B130" s="23" t="s">
        <v>163</v>
      </c>
      <c r="C130" s="23" t="s">
        <v>24</v>
      </c>
      <c r="D130" s="23" t="s">
        <v>83</v>
      </c>
      <c r="E130" s="29" t="s">
        <v>1050</v>
      </c>
      <c r="F130" s="29" t="s">
        <v>1256</v>
      </c>
      <c r="G130" s="29" t="s">
        <v>1256</v>
      </c>
      <c r="H130" s="29" t="s">
        <v>1058</v>
      </c>
      <c r="I130" s="24" t="s">
        <v>187</v>
      </c>
      <c r="J130" s="189" t="str">
        <f>+VLOOKUP(I130,Feuil1!A:C,2,FALSE)</f>
        <v>R8-7-4-2</v>
      </c>
      <c r="K130" s="24" t="s">
        <v>188</v>
      </c>
      <c r="L130" s="23"/>
      <c r="M130" s="59">
        <v>3</v>
      </c>
      <c r="N130" s="60">
        <v>3</v>
      </c>
      <c r="O130" s="42">
        <f t="shared" si="5"/>
        <v>9</v>
      </c>
      <c r="P130" s="42">
        <f t="shared" si="6"/>
        <v>3</v>
      </c>
      <c r="Q130" s="44" t="s">
        <v>189</v>
      </c>
      <c r="R130" s="59">
        <v>2</v>
      </c>
      <c r="S130" s="25"/>
      <c r="T130" s="59">
        <v>2</v>
      </c>
      <c r="U130" s="25"/>
      <c r="V130" s="59">
        <v>2</v>
      </c>
      <c r="W130" s="41">
        <f t="shared" si="7"/>
        <v>6</v>
      </c>
      <c r="X130" s="50">
        <f t="shared" si="8"/>
        <v>2</v>
      </c>
      <c r="Y130" s="52">
        <f t="shared" si="9"/>
        <v>6</v>
      </c>
      <c r="Z130" s="23"/>
      <c r="AA130" s="111" t="s">
        <v>1545</v>
      </c>
      <c r="AB130" s="221">
        <v>45078</v>
      </c>
      <c r="AC130" s="23"/>
      <c r="AD130" s="23"/>
    </row>
    <row r="131" spans="1:30" s="21" customFormat="1" ht="46.5" hidden="1" customHeight="1" thickTop="1" thickBot="1" x14ac:dyDescent="0.3">
      <c r="A131" s="23" t="s">
        <v>1716</v>
      </c>
      <c r="B131" s="23" t="s">
        <v>195</v>
      </c>
      <c r="C131" s="23" t="s">
        <v>26</v>
      </c>
      <c r="D131" s="23" t="s">
        <v>83</v>
      </c>
      <c r="E131" s="29" t="s">
        <v>1050</v>
      </c>
      <c r="F131" s="29" t="s">
        <v>1256</v>
      </c>
      <c r="G131" s="29" t="s">
        <v>1256</v>
      </c>
      <c r="H131" s="29" t="s">
        <v>1058</v>
      </c>
      <c r="I131" s="24" t="s">
        <v>196</v>
      </c>
      <c r="J131" s="189" t="str">
        <f>+VLOOKUP(I131,Feuil1!A:C,2,FALSE)</f>
        <v>R8-8-1-2</v>
      </c>
      <c r="K131" s="24" t="s">
        <v>197</v>
      </c>
      <c r="L131" s="23"/>
      <c r="M131" s="59">
        <v>4</v>
      </c>
      <c r="N131" s="60">
        <v>4</v>
      </c>
      <c r="O131" s="42">
        <f t="shared" ref="O131:O194" si="10">M131*N131</f>
        <v>16</v>
      </c>
      <c r="P131" s="42">
        <f t="shared" ref="P131:P194" si="11">_xlfn.IFS(O131&lt;1,"KO",O131&lt;=3,1,O131&lt;=6,2,O131&lt;=16,3,O131&lt;16,"KO")</f>
        <v>3</v>
      </c>
      <c r="Q131" s="44" t="s">
        <v>199</v>
      </c>
      <c r="R131" s="59">
        <v>5</v>
      </c>
      <c r="S131" s="25" t="s">
        <v>198</v>
      </c>
      <c r="T131" s="59">
        <v>0</v>
      </c>
      <c r="U131" s="25"/>
      <c r="V131" s="59">
        <v>5</v>
      </c>
      <c r="W131" s="41">
        <f t="shared" ref="W131:W194" si="12">R131+T131+V131</f>
        <v>10</v>
      </c>
      <c r="X131" s="50">
        <f t="shared" ref="X131:X194" si="13">_xlfn.IFS(W131&lt;0,"KO",W131&lt;=5,3,W131&lt;=10,2,W131&lt;=15,1,W131&gt;16,"KO")</f>
        <v>2</v>
      </c>
      <c r="Y131" s="52">
        <f t="shared" ref="Y131:Y194" si="14">P131*X131</f>
        <v>6</v>
      </c>
      <c r="Z131" s="23"/>
      <c r="AA131" s="111" t="s">
        <v>1548</v>
      </c>
      <c r="AB131" s="221">
        <v>44896</v>
      </c>
      <c r="AC131" s="23"/>
      <c r="AD131" s="23" t="s">
        <v>1587</v>
      </c>
    </row>
    <row r="132" spans="1:30" s="21" customFormat="1" ht="141.75" hidden="1" thickTop="1" thickBot="1" x14ac:dyDescent="0.3">
      <c r="A132" s="23" t="s">
        <v>1716</v>
      </c>
      <c r="B132" s="34" t="s">
        <v>195</v>
      </c>
      <c r="C132" s="34" t="s">
        <v>899</v>
      </c>
      <c r="D132" s="23" t="s">
        <v>83</v>
      </c>
      <c r="E132" s="29" t="s">
        <v>1050</v>
      </c>
      <c r="F132" s="29" t="s">
        <v>1256</v>
      </c>
      <c r="G132" s="29" t="s">
        <v>1256</v>
      </c>
      <c r="H132" s="29" t="s">
        <v>1058</v>
      </c>
      <c r="I132" s="35" t="s">
        <v>44</v>
      </c>
      <c r="J132" s="189" t="str">
        <f>+VLOOKUP(I132,Feuil1!A:C,2,FALSE)</f>
        <v>R6-3-1-4</v>
      </c>
      <c r="K132" s="36" t="s">
        <v>908</v>
      </c>
      <c r="L132" s="23"/>
      <c r="M132" s="59">
        <v>4</v>
      </c>
      <c r="N132" s="60">
        <v>4</v>
      </c>
      <c r="O132" s="42">
        <f t="shared" si="10"/>
        <v>16</v>
      </c>
      <c r="P132" s="42">
        <f t="shared" si="11"/>
        <v>3</v>
      </c>
      <c r="Q132" s="46" t="s">
        <v>1719</v>
      </c>
      <c r="R132" s="59">
        <v>3</v>
      </c>
      <c r="S132" s="37" t="s">
        <v>909</v>
      </c>
      <c r="T132" s="59">
        <v>3</v>
      </c>
      <c r="U132" s="37"/>
      <c r="V132" s="59">
        <v>3</v>
      </c>
      <c r="W132" s="41">
        <f t="shared" si="12"/>
        <v>9</v>
      </c>
      <c r="X132" s="50">
        <f t="shared" si="13"/>
        <v>2</v>
      </c>
      <c r="Y132" s="52">
        <f t="shared" si="14"/>
        <v>6</v>
      </c>
      <c r="Z132" s="34"/>
      <c r="AA132" s="124" t="s">
        <v>1718</v>
      </c>
      <c r="AB132" s="221">
        <v>45078</v>
      </c>
      <c r="AC132" s="23"/>
      <c r="AD132" s="23" t="s">
        <v>1588</v>
      </c>
    </row>
    <row r="133" spans="1:30" s="21" customFormat="1" ht="192.75" hidden="1" thickTop="1" thickBot="1" x14ac:dyDescent="0.3">
      <c r="A133" s="23" t="s">
        <v>1716</v>
      </c>
      <c r="B133" s="23" t="s">
        <v>295</v>
      </c>
      <c r="C133" s="23" t="s">
        <v>36</v>
      </c>
      <c r="D133" s="23" t="s">
        <v>83</v>
      </c>
      <c r="E133" s="23" t="s">
        <v>1049</v>
      </c>
      <c r="F133" s="23" t="s">
        <v>1062</v>
      </c>
      <c r="G133" s="23" t="s">
        <v>1058</v>
      </c>
      <c r="H133" s="23" t="s">
        <v>1055</v>
      </c>
      <c r="I133" s="24" t="s">
        <v>967</v>
      </c>
      <c r="J133" s="189" t="str">
        <f>+VLOOKUP(I133,Feuil1!A:C,2,FALSE)</f>
        <v>R8-6-1-1</v>
      </c>
      <c r="K133" s="23" t="s">
        <v>968</v>
      </c>
      <c r="L133" s="23"/>
      <c r="M133" s="59">
        <v>4</v>
      </c>
      <c r="N133" s="60">
        <v>4</v>
      </c>
      <c r="O133" s="42">
        <f t="shared" si="10"/>
        <v>16</v>
      </c>
      <c r="P133" s="42">
        <f t="shared" si="11"/>
        <v>3</v>
      </c>
      <c r="Q133" s="45" t="s">
        <v>969</v>
      </c>
      <c r="R133" s="59">
        <v>2</v>
      </c>
      <c r="S133" s="30" t="s">
        <v>970</v>
      </c>
      <c r="T133" s="59">
        <v>2</v>
      </c>
      <c r="U133" s="25" t="s">
        <v>971</v>
      </c>
      <c r="V133" s="59">
        <v>2</v>
      </c>
      <c r="W133" s="41">
        <f t="shared" si="12"/>
        <v>6</v>
      </c>
      <c r="X133" s="50">
        <f t="shared" si="13"/>
        <v>2</v>
      </c>
      <c r="Y133" s="52">
        <f t="shared" si="14"/>
        <v>6</v>
      </c>
      <c r="Z133" s="23"/>
      <c r="AA133" s="57" t="s">
        <v>1747</v>
      </c>
      <c r="AB133" s="221">
        <v>45078</v>
      </c>
      <c r="AC133" s="23"/>
      <c r="AD133" s="23" t="s">
        <v>1589</v>
      </c>
    </row>
    <row r="134" spans="1:30" s="21" customFormat="1" ht="192.75" hidden="1" thickTop="1" thickBot="1" x14ac:dyDescent="0.3">
      <c r="A134" s="23" t="s">
        <v>1716</v>
      </c>
      <c r="B134" s="23" t="s">
        <v>295</v>
      </c>
      <c r="C134" s="23" t="s">
        <v>36</v>
      </c>
      <c r="D134" s="23" t="s">
        <v>83</v>
      </c>
      <c r="E134" s="23" t="s">
        <v>1049</v>
      </c>
      <c r="F134" s="23" t="s">
        <v>1062</v>
      </c>
      <c r="G134" s="23" t="s">
        <v>1058</v>
      </c>
      <c r="H134" s="23" t="s">
        <v>1055</v>
      </c>
      <c r="I134" s="24" t="s">
        <v>967</v>
      </c>
      <c r="J134" s="189" t="str">
        <f>+VLOOKUP(I134,Feuil1!A:C,2,FALSE)</f>
        <v>R8-6-1-1</v>
      </c>
      <c r="K134" s="23" t="s">
        <v>972</v>
      </c>
      <c r="L134" s="23"/>
      <c r="M134" s="59">
        <v>4</v>
      </c>
      <c r="N134" s="60">
        <v>4</v>
      </c>
      <c r="O134" s="42">
        <f t="shared" si="10"/>
        <v>16</v>
      </c>
      <c r="P134" s="42">
        <f t="shared" si="11"/>
        <v>3</v>
      </c>
      <c r="Q134" s="48"/>
      <c r="R134" s="59">
        <v>2</v>
      </c>
      <c r="S134" s="24"/>
      <c r="T134" s="59">
        <v>2</v>
      </c>
      <c r="U134" s="25"/>
      <c r="V134" s="59">
        <v>2</v>
      </c>
      <c r="W134" s="41">
        <f t="shared" si="12"/>
        <v>6</v>
      </c>
      <c r="X134" s="50">
        <f t="shared" si="13"/>
        <v>2</v>
      </c>
      <c r="Y134" s="52">
        <f t="shared" si="14"/>
        <v>6</v>
      </c>
      <c r="Z134" s="23"/>
      <c r="AA134" s="57" t="s">
        <v>1747</v>
      </c>
      <c r="AB134" s="221">
        <v>45078</v>
      </c>
      <c r="AC134" s="23"/>
      <c r="AD134" s="23" t="s">
        <v>2183</v>
      </c>
    </row>
    <row r="135" spans="1:30" s="21" customFormat="1" ht="141.75" hidden="1" thickTop="1" thickBot="1" x14ac:dyDescent="0.3">
      <c r="A135" s="23" t="s">
        <v>1716</v>
      </c>
      <c r="B135" s="23" t="s">
        <v>295</v>
      </c>
      <c r="C135" s="23" t="s">
        <v>37</v>
      </c>
      <c r="D135" s="23" t="s">
        <v>83</v>
      </c>
      <c r="E135" s="23" t="s">
        <v>1052</v>
      </c>
      <c r="F135" s="23" t="s">
        <v>1063</v>
      </c>
      <c r="G135" s="23" t="s">
        <v>1062</v>
      </c>
      <c r="H135" s="23" t="s">
        <v>1055</v>
      </c>
      <c r="I135" s="24" t="s">
        <v>976</v>
      </c>
      <c r="J135" s="189" t="str">
        <f>+VLOOKUP(I135,Feuil1!A:C,2,FALSE)</f>
        <v>R2-1-1-5</v>
      </c>
      <c r="K135" s="23" t="s">
        <v>977</v>
      </c>
      <c r="L135" s="23"/>
      <c r="M135" s="59">
        <v>4</v>
      </c>
      <c r="N135" s="60">
        <v>4</v>
      </c>
      <c r="O135" s="42">
        <f t="shared" si="10"/>
        <v>16</v>
      </c>
      <c r="P135" s="42">
        <f t="shared" si="11"/>
        <v>3</v>
      </c>
      <c r="Q135" s="45" t="s">
        <v>978</v>
      </c>
      <c r="R135" s="59">
        <v>2</v>
      </c>
      <c r="S135" s="25"/>
      <c r="T135" s="59">
        <v>5</v>
      </c>
      <c r="U135" s="25" t="s">
        <v>979</v>
      </c>
      <c r="V135" s="59">
        <v>2</v>
      </c>
      <c r="W135" s="41">
        <f t="shared" si="12"/>
        <v>9</v>
      </c>
      <c r="X135" s="50">
        <f t="shared" si="13"/>
        <v>2</v>
      </c>
      <c r="Y135" s="52">
        <f t="shared" si="14"/>
        <v>6</v>
      </c>
      <c r="Z135" s="23"/>
      <c r="AA135" s="57" t="s">
        <v>1751</v>
      </c>
      <c r="AB135" s="221">
        <v>45078</v>
      </c>
      <c r="AC135" s="23"/>
      <c r="AD135" s="23" t="s">
        <v>2184</v>
      </c>
    </row>
    <row r="136" spans="1:30" s="21" customFormat="1" ht="297" hidden="1" customHeight="1" thickTop="1" thickBot="1" x14ac:dyDescent="0.3">
      <c r="A136" s="23" t="s">
        <v>1716</v>
      </c>
      <c r="B136" s="23" t="s">
        <v>295</v>
      </c>
      <c r="C136" s="23" t="s">
        <v>37</v>
      </c>
      <c r="D136" s="23" t="s">
        <v>83</v>
      </c>
      <c r="E136" s="23" t="s">
        <v>1052</v>
      </c>
      <c r="F136" s="23" t="s">
        <v>1063</v>
      </c>
      <c r="G136" s="23" t="s">
        <v>1062</v>
      </c>
      <c r="H136" s="23" t="s">
        <v>1055</v>
      </c>
      <c r="I136" s="24" t="s">
        <v>976</v>
      </c>
      <c r="J136" s="189" t="str">
        <f>+VLOOKUP(I136,Feuil1!A:C,2,FALSE)</f>
        <v>R2-1-1-5</v>
      </c>
      <c r="K136" s="23" t="s">
        <v>48</v>
      </c>
      <c r="L136" s="23"/>
      <c r="M136" s="59">
        <v>4</v>
      </c>
      <c r="N136" s="60">
        <v>4</v>
      </c>
      <c r="O136" s="42">
        <f t="shared" si="10"/>
        <v>16</v>
      </c>
      <c r="P136" s="42">
        <f t="shared" si="11"/>
        <v>3</v>
      </c>
      <c r="Q136" s="45"/>
      <c r="R136" s="59">
        <v>2</v>
      </c>
      <c r="S136" s="25"/>
      <c r="T136" s="59">
        <v>5</v>
      </c>
      <c r="U136" s="25"/>
      <c r="V136" s="59">
        <v>2</v>
      </c>
      <c r="W136" s="41">
        <f t="shared" si="12"/>
        <v>9</v>
      </c>
      <c r="X136" s="50">
        <f t="shared" si="13"/>
        <v>2</v>
      </c>
      <c r="Y136" s="52">
        <f t="shared" si="14"/>
        <v>6</v>
      </c>
      <c r="Z136" s="23"/>
      <c r="AA136" s="57" t="s">
        <v>1751</v>
      </c>
      <c r="AB136" s="221">
        <v>45078</v>
      </c>
      <c r="AC136" s="23"/>
      <c r="AD136" s="23" t="s">
        <v>1590</v>
      </c>
    </row>
    <row r="137" spans="1:30" s="21" customFormat="1" ht="396.75" hidden="1" thickTop="1" thickBot="1" x14ac:dyDescent="0.3">
      <c r="A137" s="23" t="s">
        <v>438</v>
      </c>
      <c r="B137" s="23" t="s">
        <v>1290</v>
      </c>
      <c r="C137" s="23" t="s">
        <v>1341</v>
      </c>
      <c r="D137" s="23" t="s">
        <v>83</v>
      </c>
      <c r="E137" s="23" t="s">
        <v>1049</v>
      </c>
      <c r="F137" s="23" t="s">
        <v>1645</v>
      </c>
      <c r="G137" s="23" t="s">
        <v>1062</v>
      </c>
      <c r="H137" s="23" t="s">
        <v>1055</v>
      </c>
      <c r="I137" s="24" t="s">
        <v>1342</v>
      </c>
      <c r="J137" s="189" t="str">
        <f>+VLOOKUP(I137,Feuil1!A:C,2,FALSE)</f>
        <v>R1-2-1-2</v>
      </c>
      <c r="K137" s="24" t="s">
        <v>1343</v>
      </c>
      <c r="L137" s="29"/>
      <c r="M137" s="59">
        <v>4</v>
      </c>
      <c r="N137" s="60">
        <v>1</v>
      </c>
      <c r="O137" s="42">
        <f t="shared" si="10"/>
        <v>4</v>
      </c>
      <c r="P137" s="42">
        <f t="shared" si="11"/>
        <v>2</v>
      </c>
      <c r="Q137" s="44" t="s">
        <v>1344</v>
      </c>
      <c r="R137" s="59">
        <v>4</v>
      </c>
      <c r="S137" s="25" t="s">
        <v>1345</v>
      </c>
      <c r="T137" s="59">
        <v>1</v>
      </c>
      <c r="U137" s="25"/>
      <c r="V137" s="59">
        <v>1</v>
      </c>
      <c r="W137" s="41">
        <f t="shared" si="12"/>
        <v>6</v>
      </c>
      <c r="X137" s="50">
        <f t="shared" si="13"/>
        <v>2</v>
      </c>
      <c r="Y137" s="52">
        <f t="shared" si="14"/>
        <v>4</v>
      </c>
      <c r="Z137" s="23"/>
      <c r="AA137" s="123" t="s">
        <v>2176</v>
      </c>
      <c r="AB137" s="221">
        <v>45078</v>
      </c>
      <c r="AC137" s="23"/>
      <c r="AD137" s="23" t="s">
        <v>1591</v>
      </c>
    </row>
    <row r="138" spans="1:30" s="21" customFormat="1" ht="154.5" hidden="1" thickTop="1" thickBot="1" x14ac:dyDescent="0.3">
      <c r="A138" s="23" t="s">
        <v>50</v>
      </c>
      <c r="B138" s="23" t="s">
        <v>141</v>
      </c>
      <c r="C138" s="23" t="s">
        <v>1024</v>
      </c>
      <c r="D138" s="23" t="s">
        <v>83</v>
      </c>
      <c r="E138" s="23" t="s">
        <v>1051</v>
      </c>
      <c r="F138" s="23" t="s">
        <v>1070</v>
      </c>
      <c r="G138" s="23" t="s">
        <v>1692</v>
      </c>
      <c r="H138" s="23" t="s">
        <v>1691</v>
      </c>
      <c r="I138" s="24" t="s">
        <v>1025</v>
      </c>
      <c r="J138" s="189" t="str">
        <f>+VLOOKUP(I138,Feuil1!A:C,2,FALSE)</f>
        <v>R2-2-1-16</v>
      </c>
      <c r="K138" s="24" t="s">
        <v>1026</v>
      </c>
      <c r="L138" s="29"/>
      <c r="M138" s="59">
        <v>3</v>
      </c>
      <c r="N138" s="60">
        <v>2</v>
      </c>
      <c r="O138" s="42">
        <f t="shared" si="10"/>
        <v>6</v>
      </c>
      <c r="P138" s="42">
        <f t="shared" si="11"/>
        <v>2</v>
      </c>
      <c r="Q138" s="44" t="s">
        <v>1027</v>
      </c>
      <c r="R138" s="59">
        <v>2</v>
      </c>
      <c r="S138" s="25"/>
      <c r="T138" s="59">
        <v>2</v>
      </c>
      <c r="U138" s="25"/>
      <c r="V138" s="59">
        <v>2</v>
      </c>
      <c r="W138" s="41">
        <f t="shared" si="12"/>
        <v>6</v>
      </c>
      <c r="X138" s="50">
        <f t="shared" si="13"/>
        <v>2</v>
      </c>
      <c r="Y138" s="52">
        <f t="shared" si="14"/>
        <v>4</v>
      </c>
      <c r="Z138" s="23"/>
      <c r="AA138" s="111" t="s">
        <v>1697</v>
      </c>
      <c r="AB138" s="221">
        <v>45078</v>
      </c>
      <c r="AC138" s="23"/>
      <c r="AD138" s="23" t="s">
        <v>1592</v>
      </c>
    </row>
    <row r="139" spans="1:30" s="21" customFormat="1" ht="167.25" hidden="1" thickTop="1" thickBot="1" x14ac:dyDescent="0.3">
      <c r="A139" s="23" t="s">
        <v>441</v>
      </c>
      <c r="B139" s="23" t="s">
        <v>541</v>
      </c>
      <c r="C139" s="23" t="s">
        <v>591</v>
      </c>
      <c r="D139" s="23" t="s">
        <v>83</v>
      </c>
      <c r="E139" s="29" t="s">
        <v>1052</v>
      </c>
      <c r="F139" s="29" t="s">
        <v>1065</v>
      </c>
      <c r="G139" s="29" t="s">
        <v>1063</v>
      </c>
      <c r="H139" s="29" t="s">
        <v>1062</v>
      </c>
      <c r="I139" s="24" t="s">
        <v>603</v>
      </c>
      <c r="J139" s="189" t="str">
        <f>+VLOOKUP(I139,Feuil1!A:C,2,FALSE)</f>
        <v>R3-1-5-4</v>
      </c>
      <c r="K139" s="24" t="s">
        <v>604</v>
      </c>
      <c r="L139" s="23"/>
      <c r="M139" s="59">
        <v>3</v>
      </c>
      <c r="N139" s="60">
        <v>2</v>
      </c>
      <c r="O139" s="42">
        <f t="shared" si="10"/>
        <v>6</v>
      </c>
      <c r="P139" s="42">
        <f t="shared" si="11"/>
        <v>2</v>
      </c>
      <c r="Q139" s="44" t="s">
        <v>605</v>
      </c>
      <c r="R139" s="59">
        <v>4</v>
      </c>
      <c r="S139" s="25" t="s">
        <v>606</v>
      </c>
      <c r="T139" s="59">
        <v>0</v>
      </c>
      <c r="U139" s="25"/>
      <c r="V139" s="59">
        <v>5</v>
      </c>
      <c r="W139" s="41">
        <f t="shared" si="12"/>
        <v>9</v>
      </c>
      <c r="X139" s="50">
        <f t="shared" si="13"/>
        <v>2</v>
      </c>
      <c r="Y139" s="52">
        <f t="shared" si="14"/>
        <v>4</v>
      </c>
      <c r="Z139" s="23"/>
      <c r="AA139" s="111" t="s">
        <v>1550</v>
      </c>
      <c r="AB139" s="221">
        <v>45078</v>
      </c>
      <c r="AC139" s="23"/>
      <c r="AD139" s="23" t="s">
        <v>1593</v>
      </c>
    </row>
    <row r="140" spans="1:30" s="21" customFormat="1" ht="180" hidden="1" thickTop="1" thickBot="1" x14ac:dyDescent="0.3">
      <c r="A140" s="23" t="s">
        <v>441</v>
      </c>
      <c r="B140" s="23" t="s">
        <v>541</v>
      </c>
      <c r="C140" s="23" t="s">
        <v>591</v>
      </c>
      <c r="D140" s="23" t="s">
        <v>83</v>
      </c>
      <c r="E140" s="29" t="s">
        <v>1052</v>
      </c>
      <c r="F140" s="29" t="s">
        <v>1065</v>
      </c>
      <c r="G140" s="29" t="s">
        <v>1063</v>
      </c>
      <c r="H140" s="29" t="s">
        <v>1062</v>
      </c>
      <c r="I140" s="24" t="s">
        <v>613</v>
      </c>
      <c r="J140" s="189" t="str">
        <f>+VLOOKUP(I140,Feuil1!A:C,2,FALSE)</f>
        <v>R3-1-5-7</v>
      </c>
      <c r="K140" s="24" t="s">
        <v>614</v>
      </c>
      <c r="L140" s="23"/>
      <c r="M140" s="59">
        <v>2</v>
      </c>
      <c r="N140" s="60">
        <v>2</v>
      </c>
      <c r="O140" s="42">
        <f t="shared" si="10"/>
        <v>4</v>
      </c>
      <c r="P140" s="42">
        <f t="shared" si="11"/>
        <v>2</v>
      </c>
      <c r="Q140" s="44" t="s">
        <v>615</v>
      </c>
      <c r="R140" s="59">
        <v>5</v>
      </c>
      <c r="S140" s="25" t="s">
        <v>616</v>
      </c>
      <c r="T140" s="59">
        <v>0</v>
      </c>
      <c r="U140" s="25"/>
      <c r="V140" s="59">
        <v>5</v>
      </c>
      <c r="W140" s="41">
        <f t="shared" si="12"/>
        <v>10</v>
      </c>
      <c r="X140" s="50">
        <f t="shared" si="13"/>
        <v>2</v>
      </c>
      <c r="Y140" s="52">
        <f t="shared" si="14"/>
        <v>4</v>
      </c>
      <c r="Z140" s="23"/>
      <c r="AA140" s="111" t="s">
        <v>1554</v>
      </c>
      <c r="AB140" s="221">
        <v>45078</v>
      </c>
      <c r="AC140" s="23"/>
      <c r="AD140" s="23" t="s">
        <v>1594</v>
      </c>
    </row>
    <row r="141" spans="1:30" s="21" customFormat="1" ht="52.5" hidden="1" thickTop="1" thickBot="1" x14ac:dyDescent="0.3">
      <c r="A141" s="23" t="s">
        <v>1716</v>
      </c>
      <c r="B141" s="23" t="s">
        <v>195</v>
      </c>
      <c r="C141" s="23" t="s">
        <v>899</v>
      </c>
      <c r="D141" s="23" t="s">
        <v>83</v>
      </c>
      <c r="E141" s="29" t="s">
        <v>1050</v>
      </c>
      <c r="F141" s="29" t="s">
        <v>1256</v>
      </c>
      <c r="G141" s="29" t="s">
        <v>1256</v>
      </c>
      <c r="H141" s="29" t="s">
        <v>1058</v>
      </c>
      <c r="I141" s="24" t="s">
        <v>44</v>
      </c>
      <c r="J141" s="189" t="str">
        <f>+VLOOKUP(I141,Feuil1!A:C,2,FALSE)</f>
        <v>R6-3-1-4</v>
      </c>
      <c r="K141" s="24" t="s">
        <v>910</v>
      </c>
      <c r="L141" s="23"/>
      <c r="M141" s="59">
        <v>3</v>
      </c>
      <c r="N141" s="60">
        <v>2</v>
      </c>
      <c r="O141" s="42">
        <f t="shared" si="10"/>
        <v>6</v>
      </c>
      <c r="P141" s="42">
        <f t="shared" si="11"/>
        <v>2</v>
      </c>
      <c r="Q141" s="44"/>
      <c r="R141" s="59">
        <v>3</v>
      </c>
      <c r="S141" s="25"/>
      <c r="T141" s="59">
        <v>3</v>
      </c>
      <c r="U141" s="25"/>
      <c r="V141" s="59">
        <v>3</v>
      </c>
      <c r="W141" s="41">
        <f t="shared" si="12"/>
        <v>9</v>
      </c>
      <c r="X141" s="50">
        <f t="shared" si="13"/>
        <v>2</v>
      </c>
      <c r="Y141" s="52">
        <f t="shared" si="14"/>
        <v>4</v>
      </c>
      <c r="Z141" s="23"/>
      <c r="AA141" s="111" t="s">
        <v>1554</v>
      </c>
      <c r="AB141" s="221">
        <v>45078</v>
      </c>
      <c r="AC141" s="23"/>
      <c r="AD141" s="23" t="s">
        <v>1594</v>
      </c>
    </row>
    <row r="142" spans="1:30" s="21" customFormat="1" ht="90.75" hidden="1" thickTop="1" thickBot="1" x14ac:dyDescent="0.3">
      <c r="A142" s="23" t="s">
        <v>1716</v>
      </c>
      <c r="B142" s="23" t="s">
        <v>195</v>
      </c>
      <c r="C142" s="23" t="s">
        <v>27</v>
      </c>
      <c r="D142" s="23" t="s">
        <v>83</v>
      </c>
      <c r="E142" s="29" t="s">
        <v>1050</v>
      </c>
      <c r="F142" s="29" t="s">
        <v>1256</v>
      </c>
      <c r="G142" s="29" t="s">
        <v>1256</v>
      </c>
      <c r="H142" s="29" t="s">
        <v>1058</v>
      </c>
      <c r="I142" s="24" t="s">
        <v>912</v>
      </c>
      <c r="J142" s="189" t="str">
        <f>+VLOOKUP(I142,Feuil1!A:C,2,FALSE)</f>
        <v>R8-8-2-1</v>
      </c>
      <c r="K142" s="24" t="s">
        <v>437</v>
      </c>
      <c r="L142" s="23"/>
      <c r="M142" s="59">
        <v>3</v>
      </c>
      <c r="N142" s="60">
        <v>2</v>
      </c>
      <c r="O142" s="42">
        <f t="shared" si="10"/>
        <v>6</v>
      </c>
      <c r="P142" s="42">
        <f t="shared" si="11"/>
        <v>2</v>
      </c>
      <c r="Q142" s="44" t="s">
        <v>539</v>
      </c>
      <c r="R142" s="59">
        <v>3</v>
      </c>
      <c r="S142" s="25"/>
      <c r="T142" s="59">
        <v>3</v>
      </c>
      <c r="U142" s="25" t="s">
        <v>913</v>
      </c>
      <c r="V142" s="59">
        <v>3</v>
      </c>
      <c r="W142" s="41">
        <f t="shared" si="12"/>
        <v>9</v>
      </c>
      <c r="X142" s="50">
        <f t="shared" si="13"/>
        <v>2</v>
      </c>
      <c r="Y142" s="52">
        <f t="shared" si="14"/>
        <v>4</v>
      </c>
      <c r="Z142" s="23" t="s">
        <v>914</v>
      </c>
      <c r="AA142" s="57" t="s">
        <v>1720</v>
      </c>
      <c r="AB142" s="221">
        <v>45078</v>
      </c>
      <c r="AC142" s="23"/>
      <c r="AD142" s="23" t="s">
        <v>1595</v>
      </c>
    </row>
    <row r="143" spans="1:30" s="21" customFormat="1" ht="141.75" hidden="1" thickTop="1" thickBot="1" x14ac:dyDescent="0.3">
      <c r="A143" s="23" t="s">
        <v>1716</v>
      </c>
      <c r="B143" s="23" t="s">
        <v>195</v>
      </c>
      <c r="C143" s="23" t="s">
        <v>30</v>
      </c>
      <c r="D143" s="23" t="s">
        <v>83</v>
      </c>
      <c r="E143" s="23" t="s">
        <v>1050</v>
      </c>
      <c r="F143" s="23" t="s">
        <v>1058</v>
      </c>
      <c r="G143" s="23" t="s">
        <v>1062</v>
      </c>
      <c r="H143" s="23" t="s">
        <v>1055</v>
      </c>
      <c r="I143" s="24" t="s">
        <v>931</v>
      </c>
      <c r="J143" s="189" t="str">
        <f>+VLOOKUP(I143,Feuil1!A:C,2,FALSE)</f>
        <v>R8-8-3-1</v>
      </c>
      <c r="K143" s="24" t="s">
        <v>932</v>
      </c>
      <c r="L143" s="23"/>
      <c r="M143" s="59">
        <v>2</v>
      </c>
      <c r="N143" s="60">
        <v>2</v>
      </c>
      <c r="O143" s="42">
        <f t="shared" si="10"/>
        <v>4</v>
      </c>
      <c r="P143" s="42">
        <f t="shared" si="11"/>
        <v>2</v>
      </c>
      <c r="Q143" s="44" t="s">
        <v>933</v>
      </c>
      <c r="R143" s="59">
        <v>2</v>
      </c>
      <c r="S143" s="25" t="s">
        <v>1735</v>
      </c>
      <c r="T143" s="59">
        <v>2</v>
      </c>
      <c r="U143" s="25"/>
      <c r="V143" s="59">
        <v>2</v>
      </c>
      <c r="W143" s="41">
        <f t="shared" si="12"/>
        <v>6</v>
      </c>
      <c r="X143" s="50">
        <f t="shared" si="13"/>
        <v>2</v>
      </c>
      <c r="Y143" s="52">
        <f t="shared" si="14"/>
        <v>4</v>
      </c>
      <c r="Z143" s="23"/>
      <c r="AA143" s="120" t="s">
        <v>1736</v>
      </c>
      <c r="AB143" s="221">
        <v>45078</v>
      </c>
      <c r="AC143" s="23"/>
      <c r="AD143" s="23" t="s">
        <v>1596</v>
      </c>
    </row>
    <row r="144" spans="1:30" s="21" customFormat="1" ht="141.75" hidden="1" thickTop="1" thickBot="1" x14ac:dyDescent="0.3">
      <c r="A144" s="23" t="s">
        <v>1716</v>
      </c>
      <c r="B144" s="23" t="s">
        <v>195</v>
      </c>
      <c r="C144" s="23" t="s">
        <v>30</v>
      </c>
      <c r="D144" s="23" t="s">
        <v>83</v>
      </c>
      <c r="E144" s="23" t="s">
        <v>1050</v>
      </c>
      <c r="F144" s="23" t="s">
        <v>1058</v>
      </c>
      <c r="G144" s="23" t="s">
        <v>1062</v>
      </c>
      <c r="H144" s="23" t="s">
        <v>1055</v>
      </c>
      <c r="I144" s="24" t="s">
        <v>931</v>
      </c>
      <c r="J144" s="189" t="str">
        <f>+VLOOKUP(I144,Feuil1!A:C,2,FALSE)</f>
        <v>R8-8-3-1</v>
      </c>
      <c r="K144" s="24" t="s">
        <v>46</v>
      </c>
      <c r="L144" s="23"/>
      <c r="M144" s="59">
        <v>2</v>
      </c>
      <c r="N144" s="60">
        <v>2</v>
      </c>
      <c r="O144" s="42">
        <f t="shared" si="10"/>
        <v>4</v>
      </c>
      <c r="P144" s="42">
        <f t="shared" si="11"/>
        <v>2</v>
      </c>
      <c r="Q144" s="44"/>
      <c r="R144" s="59">
        <v>2</v>
      </c>
      <c r="S144" s="25"/>
      <c r="T144" s="59">
        <v>2</v>
      </c>
      <c r="U144" s="25"/>
      <c r="V144" s="59">
        <v>2</v>
      </c>
      <c r="W144" s="41">
        <f t="shared" si="12"/>
        <v>6</v>
      </c>
      <c r="X144" s="50">
        <f t="shared" si="13"/>
        <v>2</v>
      </c>
      <c r="Y144" s="52">
        <f t="shared" si="14"/>
        <v>4</v>
      </c>
      <c r="Z144" s="23"/>
      <c r="AA144" s="120" t="s">
        <v>1736</v>
      </c>
      <c r="AB144" s="221">
        <v>45078</v>
      </c>
      <c r="AC144" s="23"/>
      <c r="AD144" s="23" t="s">
        <v>1597</v>
      </c>
    </row>
    <row r="145" spans="1:30" ht="141.75" hidden="1" thickTop="1" thickBot="1" x14ac:dyDescent="0.25">
      <c r="A145" s="23" t="s">
        <v>1716</v>
      </c>
      <c r="B145" s="23" t="s">
        <v>195</v>
      </c>
      <c r="C145" s="23" t="s">
        <v>30</v>
      </c>
      <c r="D145" s="23" t="s">
        <v>83</v>
      </c>
      <c r="E145" s="23" t="s">
        <v>1050</v>
      </c>
      <c r="F145" s="23" t="s">
        <v>1058</v>
      </c>
      <c r="G145" s="23" t="s">
        <v>1062</v>
      </c>
      <c r="H145" s="23" t="s">
        <v>1055</v>
      </c>
      <c r="I145" s="24" t="s">
        <v>931</v>
      </c>
      <c r="J145" s="189" t="str">
        <f>+VLOOKUP(I145,Feuil1!A:C,2,FALSE)</f>
        <v>R8-8-3-1</v>
      </c>
      <c r="K145" s="24" t="s">
        <v>47</v>
      </c>
      <c r="L145" s="23"/>
      <c r="M145" s="59">
        <v>2</v>
      </c>
      <c r="N145" s="60">
        <v>2</v>
      </c>
      <c r="O145" s="42">
        <f t="shared" si="10"/>
        <v>4</v>
      </c>
      <c r="P145" s="42">
        <f t="shared" si="11"/>
        <v>2</v>
      </c>
      <c r="Q145" s="47"/>
      <c r="R145" s="59">
        <v>2</v>
      </c>
      <c r="S145" s="24"/>
      <c r="T145" s="59">
        <v>2</v>
      </c>
      <c r="U145" s="24"/>
      <c r="V145" s="59">
        <v>2</v>
      </c>
      <c r="W145" s="41">
        <f t="shared" si="12"/>
        <v>6</v>
      </c>
      <c r="X145" s="50">
        <f t="shared" si="13"/>
        <v>2</v>
      </c>
      <c r="Y145" s="52">
        <f t="shared" si="14"/>
        <v>4</v>
      </c>
      <c r="Z145" s="23"/>
      <c r="AA145" s="120" t="s">
        <v>1736</v>
      </c>
      <c r="AB145" s="221">
        <v>45078</v>
      </c>
      <c r="AC145" s="23"/>
      <c r="AD145" s="23" t="s">
        <v>1598</v>
      </c>
    </row>
    <row r="146" spans="1:30" ht="307.5" hidden="1" thickTop="1" thickBot="1" x14ac:dyDescent="0.25">
      <c r="A146" s="29" t="s">
        <v>240</v>
      </c>
      <c r="B146" s="29" t="s">
        <v>241</v>
      </c>
      <c r="C146" s="29" t="s">
        <v>451</v>
      </c>
      <c r="D146" s="29" t="s">
        <v>83</v>
      </c>
      <c r="E146" s="29" t="s">
        <v>1052</v>
      </c>
      <c r="F146" s="29" t="s">
        <v>1639</v>
      </c>
      <c r="G146" s="29" t="s">
        <v>1640</v>
      </c>
      <c r="H146" s="29" t="s">
        <v>1063</v>
      </c>
      <c r="I146" s="31" t="s">
        <v>452</v>
      </c>
      <c r="J146" s="189" t="str">
        <f>+VLOOKUP(I146,Feuil1!A:C,2,FALSE)</f>
        <v>R6-2-3-1</v>
      </c>
      <c r="K146" s="31" t="s">
        <v>453</v>
      </c>
      <c r="L146" s="29"/>
      <c r="M146" s="59">
        <v>4</v>
      </c>
      <c r="N146" s="60">
        <v>2</v>
      </c>
      <c r="O146" s="42">
        <f t="shared" si="10"/>
        <v>8</v>
      </c>
      <c r="P146" s="42">
        <f t="shared" si="11"/>
        <v>3</v>
      </c>
      <c r="Q146" s="45" t="s">
        <v>454</v>
      </c>
      <c r="R146" s="59">
        <v>4</v>
      </c>
      <c r="S146" s="30" t="s">
        <v>245</v>
      </c>
      <c r="T146" s="59">
        <v>4</v>
      </c>
      <c r="U146" s="30" t="s">
        <v>455</v>
      </c>
      <c r="V146" s="59">
        <v>4</v>
      </c>
      <c r="W146" s="41">
        <f t="shared" si="12"/>
        <v>12</v>
      </c>
      <c r="X146" s="50">
        <f t="shared" si="13"/>
        <v>1</v>
      </c>
      <c r="Y146" s="52">
        <f t="shared" si="14"/>
        <v>3</v>
      </c>
      <c r="Z146" s="29"/>
      <c r="AA146" s="122" t="s">
        <v>1626</v>
      </c>
      <c r="AB146" s="221">
        <v>45078</v>
      </c>
      <c r="AC146" s="23"/>
      <c r="AD146" s="23"/>
    </row>
    <row r="147" spans="1:30" ht="27" hidden="1" thickTop="1" thickBot="1" x14ac:dyDescent="0.25">
      <c r="A147" s="29" t="s">
        <v>240</v>
      </c>
      <c r="B147" s="29" t="s">
        <v>241</v>
      </c>
      <c r="C147" s="29" t="s">
        <v>451</v>
      </c>
      <c r="D147" s="29" t="s">
        <v>83</v>
      </c>
      <c r="E147" s="29" t="s">
        <v>1052</v>
      </c>
      <c r="F147" s="29" t="s">
        <v>1639</v>
      </c>
      <c r="G147" s="29" t="s">
        <v>1640</v>
      </c>
      <c r="H147" s="29" t="s">
        <v>1063</v>
      </c>
      <c r="I147" s="31" t="s">
        <v>452</v>
      </c>
      <c r="J147" s="189" t="str">
        <f>+VLOOKUP(I147,Feuil1!A:C,2,FALSE)</f>
        <v>R6-2-3-1</v>
      </c>
      <c r="K147" s="31" t="s">
        <v>456</v>
      </c>
      <c r="L147" s="29"/>
      <c r="M147" s="59">
        <v>4</v>
      </c>
      <c r="N147" s="60">
        <v>2</v>
      </c>
      <c r="O147" s="42">
        <f t="shared" si="10"/>
        <v>8</v>
      </c>
      <c r="P147" s="42">
        <f t="shared" si="11"/>
        <v>3</v>
      </c>
      <c r="Q147" s="45"/>
      <c r="R147" s="59">
        <v>4</v>
      </c>
      <c r="S147" s="30"/>
      <c r="T147" s="59">
        <v>4</v>
      </c>
      <c r="U147" s="30"/>
      <c r="V147" s="59">
        <v>4</v>
      </c>
      <c r="W147" s="41">
        <f t="shared" si="12"/>
        <v>12</v>
      </c>
      <c r="X147" s="50">
        <f t="shared" si="13"/>
        <v>1</v>
      </c>
      <c r="Y147" s="52">
        <f t="shared" si="14"/>
        <v>3</v>
      </c>
      <c r="Z147" s="29"/>
      <c r="AA147" s="58"/>
      <c r="AB147" s="23"/>
      <c r="AC147" s="23"/>
      <c r="AD147" s="23"/>
    </row>
    <row r="148" spans="1:30" ht="154.5" hidden="1" thickTop="1" thickBot="1" x14ac:dyDescent="0.25">
      <c r="A148" s="23" t="s">
        <v>438</v>
      </c>
      <c r="B148" s="23" t="s">
        <v>1290</v>
      </c>
      <c r="C148" s="23" t="s">
        <v>1291</v>
      </c>
      <c r="D148" s="23" t="s">
        <v>83</v>
      </c>
      <c r="E148" s="23" t="s">
        <v>1049</v>
      </c>
      <c r="F148" s="23" t="s">
        <v>1645</v>
      </c>
      <c r="G148" s="23" t="s">
        <v>1062</v>
      </c>
      <c r="H148" s="23" t="s">
        <v>1055</v>
      </c>
      <c r="I148" s="24" t="s">
        <v>1292</v>
      </c>
      <c r="J148" s="189" t="str">
        <f>+VLOOKUP(I148,Feuil1!A:C,2,FALSE)</f>
        <v>R1-2-4-1</v>
      </c>
      <c r="K148" s="24" t="s">
        <v>1293</v>
      </c>
      <c r="L148" s="29"/>
      <c r="M148" s="59">
        <v>3</v>
      </c>
      <c r="N148" s="60">
        <v>3</v>
      </c>
      <c r="O148" s="42">
        <f t="shared" si="10"/>
        <v>9</v>
      </c>
      <c r="P148" s="42">
        <f t="shared" si="11"/>
        <v>3</v>
      </c>
      <c r="Q148" s="44" t="s">
        <v>1294</v>
      </c>
      <c r="R148" s="59">
        <v>4</v>
      </c>
      <c r="S148" s="25" t="s">
        <v>1295</v>
      </c>
      <c r="T148" s="59">
        <v>4</v>
      </c>
      <c r="U148" s="25"/>
      <c r="V148" s="59">
        <v>4</v>
      </c>
      <c r="W148" s="41">
        <f t="shared" si="12"/>
        <v>12</v>
      </c>
      <c r="X148" s="50">
        <f t="shared" si="13"/>
        <v>1</v>
      </c>
      <c r="Y148" s="52">
        <f t="shared" si="14"/>
        <v>3</v>
      </c>
      <c r="Z148" s="23"/>
      <c r="AA148" s="123" t="s">
        <v>1646</v>
      </c>
      <c r="AB148" s="221">
        <v>45078</v>
      </c>
      <c r="AC148" s="23"/>
      <c r="AD148" s="23" t="s">
        <v>1598</v>
      </c>
    </row>
    <row r="149" spans="1:30" ht="205.5" hidden="1" thickTop="1" thickBot="1" x14ac:dyDescent="0.25">
      <c r="A149" s="23" t="s">
        <v>438</v>
      </c>
      <c r="B149" s="23" t="s">
        <v>1290</v>
      </c>
      <c r="C149" s="23" t="s">
        <v>1291</v>
      </c>
      <c r="D149" s="23" t="s">
        <v>83</v>
      </c>
      <c r="E149" s="23" t="s">
        <v>1049</v>
      </c>
      <c r="F149" s="23" t="s">
        <v>1645</v>
      </c>
      <c r="G149" s="23" t="s">
        <v>1062</v>
      </c>
      <c r="H149" s="23" t="s">
        <v>1055</v>
      </c>
      <c r="I149" s="24" t="s">
        <v>1296</v>
      </c>
      <c r="J149" s="189" t="str">
        <f>+VLOOKUP(I149,Feuil1!A:C,2,FALSE)</f>
        <v>R1-2-4-2</v>
      </c>
      <c r="K149" s="24" t="s">
        <v>1297</v>
      </c>
      <c r="L149" s="29"/>
      <c r="M149" s="59">
        <v>3</v>
      </c>
      <c r="N149" s="60">
        <v>3</v>
      </c>
      <c r="O149" s="42">
        <f t="shared" si="10"/>
        <v>9</v>
      </c>
      <c r="P149" s="42">
        <f t="shared" si="11"/>
        <v>3</v>
      </c>
      <c r="Q149" s="44" t="s">
        <v>1529</v>
      </c>
      <c r="R149" s="59">
        <v>5</v>
      </c>
      <c r="S149" s="25" t="s">
        <v>1298</v>
      </c>
      <c r="T149" s="59">
        <v>5</v>
      </c>
      <c r="U149" s="25"/>
      <c r="V149" s="59">
        <v>5</v>
      </c>
      <c r="W149" s="41">
        <f t="shared" si="12"/>
        <v>15</v>
      </c>
      <c r="X149" s="50">
        <f t="shared" si="13"/>
        <v>1</v>
      </c>
      <c r="Y149" s="52">
        <f t="shared" si="14"/>
        <v>3</v>
      </c>
      <c r="Z149" s="23"/>
      <c r="AA149" s="123" t="s">
        <v>1759</v>
      </c>
      <c r="AB149" s="221">
        <v>45078</v>
      </c>
      <c r="AC149" s="23"/>
      <c r="AD149" s="23" t="s">
        <v>1599</v>
      </c>
    </row>
    <row r="150" spans="1:30" ht="167.25" hidden="1" thickTop="1" thickBot="1" x14ac:dyDescent="0.25">
      <c r="A150" s="23" t="s">
        <v>438</v>
      </c>
      <c r="B150" s="23" t="s">
        <v>1290</v>
      </c>
      <c r="C150" s="23" t="s">
        <v>1291</v>
      </c>
      <c r="D150" s="23" t="s">
        <v>83</v>
      </c>
      <c r="E150" s="23" t="s">
        <v>1049</v>
      </c>
      <c r="F150" s="23" t="s">
        <v>1645</v>
      </c>
      <c r="G150" s="23" t="s">
        <v>1062</v>
      </c>
      <c r="H150" s="23" t="s">
        <v>1055</v>
      </c>
      <c r="I150" s="24" t="s">
        <v>1299</v>
      </c>
      <c r="J150" s="189" t="str">
        <f>+VLOOKUP(I150,Feuil1!A:C,2,FALSE)</f>
        <v>R1-2-4-3</v>
      </c>
      <c r="K150" s="24" t="s">
        <v>1300</v>
      </c>
      <c r="L150" s="29"/>
      <c r="M150" s="59">
        <v>3</v>
      </c>
      <c r="N150" s="60">
        <v>3</v>
      </c>
      <c r="O150" s="42">
        <f t="shared" si="10"/>
        <v>9</v>
      </c>
      <c r="P150" s="42">
        <f t="shared" si="11"/>
        <v>3</v>
      </c>
      <c r="Q150" s="44" t="s">
        <v>1301</v>
      </c>
      <c r="R150" s="59">
        <v>5</v>
      </c>
      <c r="S150" s="25" t="s">
        <v>1302</v>
      </c>
      <c r="T150" s="59">
        <v>5</v>
      </c>
      <c r="U150" s="25"/>
      <c r="V150" s="59">
        <v>5</v>
      </c>
      <c r="W150" s="41">
        <f t="shared" si="12"/>
        <v>15</v>
      </c>
      <c r="X150" s="50">
        <f t="shared" si="13"/>
        <v>1</v>
      </c>
      <c r="Y150" s="52">
        <f t="shared" si="14"/>
        <v>3</v>
      </c>
      <c r="Z150" s="23"/>
      <c r="AA150" s="123" t="s">
        <v>1759</v>
      </c>
      <c r="AB150" s="221">
        <v>45078</v>
      </c>
      <c r="AC150" s="23"/>
      <c r="AD150" s="23" t="s">
        <v>1601</v>
      </c>
    </row>
    <row r="151" spans="1:30" ht="231" hidden="1" thickTop="1" thickBot="1" x14ac:dyDescent="0.25">
      <c r="A151" s="23" t="s">
        <v>438</v>
      </c>
      <c r="B151" s="23" t="s">
        <v>1290</v>
      </c>
      <c r="C151" s="23" t="s">
        <v>1291</v>
      </c>
      <c r="D151" s="23" t="s">
        <v>83</v>
      </c>
      <c r="E151" s="23" t="s">
        <v>1049</v>
      </c>
      <c r="F151" s="23" t="s">
        <v>1645</v>
      </c>
      <c r="G151" s="23" t="s">
        <v>1062</v>
      </c>
      <c r="H151" s="23" t="s">
        <v>1055</v>
      </c>
      <c r="I151" s="24" t="s">
        <v>1303</v>
      </c>
      <c r="J151" s="189" t="str">
        <f>+VLOOKUP(I151,Feuil1!A:C,2,FALSE)</f>
        <v>R1-2-4-4</v>
      </c>
      <c r="K151" s="24" t="s">
        <v>1304</v>
      </c>
      <c r="L151" s="29"/>
      <c r="M151" s="59">
        <v>4</v>
      </c>
      <c r="N151" s="60">
        <v>4</v>
      </c>
      <c r="O151" s="42">
        <f t="shared" si="10"/>
        <v>16</v>
      </c>
      <c r="P151" s="42">
        <f t="shared" si="11"/>
        <v>3</v>
      </c>
      <c r="Q151" s="44" t="s">
        <v>1305</v>
      </c>
      <c r="R151" s="59">
        <v>5</v>
      </c>
      <c r="S151" s="25" t="s">
        <v>1306</v>
      </c>
      <c r="T151" s="59">
        <v>5</v>
      </c>
      <c r="U151" s="25"/>
      <c r="V151" s="59">
        <v>5</v>
      </c>
      <c r="W151" s="41">
        <f t="shared" si="12"/>
        <v>15</v>
      </c>
      <c r="X151" s="50">
        <f t="shared" si="13"/>
        <v>1</v>
      </c>
      <c r="Y151" s="52">
        <f t="shared" si="14"/>
        <v>3</v>
      </c>
      <c r="Z151" s="23"/>
      <c r="AA151" s="123" t="s">
        <v>1647</v>
      </c>
      <c r="AB151" s="23" t="s">
        <v>2194</v>
      </c>
      <c r="AC151" s="23"/>
      <c r="AD151" s="23" t="s">
        <v>1602</v>
      </c>
    </row>
    <row r="152" spans="1:30" ht="141.75" hidden="1" thickTop="1" thickBot="1" x14ac:dyDescent="0.25">
      <c r="A152" s="23" t="s">
        <v>438</v>
      </c>
      <c r="B152" s="23" t="s">
        <v>1290</v>
      </c>
      <c r="C152" s="23" t="s">
        <v>1291</v>
      </c>
      <c r="D152" s="23" t="s">
        <v>83</v>
      </c>
      <c r="E152" s="23" t="s">
        <v>1049</v>
      </c>
      <c r="F152" s="23" t="s">
        <v>1645</v>
      </c>
      <c r="G152" s="23" t="s">
        <v>1062</v>
      </c>
      <c r="H152" s="23" t="s">
        <v>1055</v>
      </c>
      <c r="I152" s="24" t="s">
        <v>1307</v>
      </c>
      <c r="J152" s="189" t="str">
        <f>+VLOOKUP(I152,Feuil1!A:C,2,FALSE)</f>
        <v>R1-2-4-5</v>
      </c>
      <c r="K152" s="24" t="s">
        <v>1308</v>
      </c>
      <c r="L152" s="29"/>
      <c r="M152" s="59">
        <v>4</v>
      </c>
      <c r="N152" s="60">
        <v>4</v>
      </c>
      <c r="O152" s="42">
        <f t="shared" si="10"/>
        <v>16</v>
      </c>
      <c r="P152" s="42">
        <f t="shared" si="11"/>
        <v>3</v>
      </c>
      <c r="Q152" s="44" t="s">
        <v>1309</v>
      </c>
      <c r="R152" s="59">
        <v>4</v>
      </c>
      <c r="S152" s="25"/>
      <c r="T152" s="59">
        <v>4</v>
      </c>
      <c r="U152" s="25"/>
      <c r="V152" s="59">
        <v>4</v>
      </c>
      <c r="W152" s="41">
        <f t="shared" si="12"/>
        <v>12</v>
      </c>
      <c r="X152" s="50">
        <f t="shared" si="13"/>
        <v>1</v>
      </c>
      <c r="Y152" s="52">
        <f t="shared" si="14"/>
        <v>3</v>
      </c>
      <c r="Z152" s="23"/>
      <c r="AA152" s="123" t="s">
        <v>2177</v>
      </c>
      <c r="AB152" s="221">
        <v>45078</v>
      </c>
      <c r="AC152" s="23"/>
      <c r="AD152" s="23" t="s">
        <v>1603</v>
      </c>
    </row>
    <row r="153" spans="1:30" ht="180" hidden="1" thickTop="1" thickBot="1" x14ac:dyDescent="0.25">
      <c r="A153" s="23" t="s">
        <v>438</v>
      </c>
      <c r="B153" s="23" t="s">
        <v>1290</v>
      </c>
      <c r="C153" s="23" t="s">
        <v>1291</v>
      </c>
      <c r="D153" s="23" t="s">
        <v>83</v>
      </c>
      <c r="E153" s="23" t="s">
        <v>1049</v>
      </c>
      <c r="F153" s="23" t="s">
        <v>1645</v>
      </c>
      <c r="G153" s="23" t="s">
        <v>1062</v>
      </c>
      <c r="H153" s="23" t="s">
        <v>1055</v>
      </c>
      <c r="I153" s="24" t="s">
        <v>1310</v>
      </c>
      <c r="J153" s="189" t="str">
        <f>+VLOOKUP(I153,Feuil1!A:C,2,FALSE)</f>
        <v>R1-2-4-6</v>
      </c>
      <c r="K153" s="24" t="s">
        <v>1311</v>
      </c>
      <c r="L153" s="29"/>
      <c r="M153" s="59">
        <v>4</v>
      </c>
      <c r="N153" s="60">
        <v>4</v>
      </c>
      <c r="O153" s="42">
        <f t="shared" si="10"/>
        <v>16</v>
      </c>
      <c r="P153" s="42">
        <f t="shared" si="11"/>
        <v>3</v>
      </c>
      <c r="Q153" s="44" t="s">
        <v>1312</v>
      </c>
      <c r="R153" s="59">
        <v>5</v>
      </c>
      <c r="S153" s="25"/>
      <c r="T153" s="59">
        <v>5</v>
      </c>
      <c r="U153" s="25"/>
      <c r="V153" s="59">
        <v>5</v>
      </c>
      <c r="W153" s="41">
        <f t="shared" si="12"/>
        <v>15</v>
      </c>
      <c r="X153" s="50">
        <f t="shared" si="13"/>
        <v>1</v>
      </c>
      <c r="Y153" s="52">
        <f t="shared" si="14"/>
        <v>3</v>
      </c>
      <c r="Z153" s="23"/>
      <c r="AA153" s="120" t="s">
        <v>1312</v>
      </c>
      <c r="AB153" s="221">
        <v>45078</v>
      </c>
      <c r="AC153" s="23"/>
      <c r="AD153" s="23" t="s">
        <v>1604</v>
      </c>
    </row>
    <row r="154" spans="1:30" ht="371.25" hidden="1" thickTop="1" thickBot="1" x14ac:dyDescent="0.25">
      <c r="A154" s="23" t="s">
        <v>438</v>
      </c>
      <c r="B154" s="23" t="s">
        <v>1290</v>
      </c>
      <c r="C154" s="23" t="s">
        <v>1291</v>
      </c>
      <c r="D154" s="23" t="s">
        <v>83</v>
      </c>
      <c r="E154" s="23" t="s">
        <v>1049</v>
      </c>
      <c r="F154" s="23" t="s">
        <v>1645</v>
      </c>
      <c r="G154" s="23" t="s">
        <v>1062</v>
      </c>
      <c r="H154" s="23" t="s">
        <v>1055</v>
      </c>
      <c r="I154" s="24" t="s">
        <v>1313</v>
      </c>
      <c r="J154" s="189" t="str">
        <f>+VLOOKUP(I154,Feuil1!A:C,2,FALSE)</f>
        <v>R1-2-4-7</v>
      </c>
      <c r="K154" s="24" t="s">
        <v>1314</v>
      </c>
      <c r="L154" s="29"/>
      <c r="M154" s="59">
        <v>4</v>
      </c>
      <c r="N154" s="60">
        <v>4</v>
      </c>
      <c r="O154" s="42">
        <f t="shared" si="10"/>
        <v>16</v>
      </c>
      <c r="P154" s="42">
        <f t="shared" si="11"/>
        <v>3</v>
      </c>
      <c r="Q154" s="44" t="s">
        <v>1315</v>
      </c>
      <c r="R154" s="59">
        <v>5</v>
      </c>
      <c r="S154" s="25" t="s">
        <v>1316</v>
      </c>
      <c r="T154" s="59">
        <v>5</v>
      </c>
      <c r="U154" s="25"/>
      <c r="V154" s="59">
        <v>5</v>
      </c>
      <c r="W154" s="41">
        <f t="shared" si="12"/>
        <v>15</v>
      </c>
      <c r="X154" s="50">
        <f t="shared" si="13"/>
        <v>1</v>
      </c>
      <c r="Y154" s="52">
        <f t="shared" si="14"/>
        <v>3</v>
      </c>
      <c r="Z154" s="23"/>
      <c r="AA154" s="123" t="s">
        <v>2178</v>
      </c>
      <c r="AB154" s="221">
        <v>45078</v>
      </c>
      <c r="AC154" s="23"/>
      <c r="AD154" s="23" t="s">
        <v>1604</v>
      </c>
    </row>
    <row r="155" spans="1:30" ht="180" hidden="1" thickTop="1" thickBot="1" x14ac:dyDescent="0.25">
      <c r="A155" s="23" t="s">
        <v>438</v>
      </c>
      <c r="B155" s="23" t="s">
        <v>1290</v>
      </c>
      <c r="C155" s="23" t="s">
        <v>1291</v>
      </c>
      <c r="D155" s="23" t="s">
        <v>83</v>
      </c>
      <c r="E155" s="23" t="s">
        <v>1049</v>
      </c>
      <c r="F155" s="23" t="s">
        <v>1645</v>
      </c>
      <c r="G155" s="23" t="s">
        <v>1062</v>
      </c>
      <c r="H155" s="23" t="s">
        <v>1055</v>
      </c>
      <c r="I155" s="24" t="s">
        <v>1317</v>
      </c>
      <c r="J155" s="189" t="str">
        <f>+VLOOKUP(I155,Feuil1!A:C,2,FALSE)</f>
        <v>R1-2-4-8</v>
      </c>
      <c r="K155" s="24" t="s">
        <v>1318</v>
      </c>
      <c r="L155" s="29"/>
      <c r="M155" s="59">
        <v>4</v>
      </c>
      <c r="N155" s="60">
        <v>4</v>
      </c>
      <c r="O155" s="42">
        <f t="shared" si="10"/>
        <v>16</v>
      </c>
      <c r="P155" s="42">
        <f t="shared" si="11"/>
        <v>3</v>
      </c>
      <c r="Q155" s="44" t="s">
        <v>1319</v>
      </c>
      <c r="R155" s="59">
        <v>4</v>
      </c>
      <c r="S155" s="25" t="s">
        <v>1320</v>
      </c>
      <c r="T155" s="59">
        <v>4</v>
      </c>
      <c r="U155" s="25"/>
      <c r="V155" s="59">
        <v>4</v>
      </c>
      <c r="W155" s="41">
        <f t="shared" si="12"/>
        <v>12</v>
      </c>
      <c r="X155" s="50">
        <f t="shared" si="13"/>
        <v>1</v>
      </c>
      <c r="Y155" s="52">
        <f t="shared" si="14"/>
        <v>3</v>
      </c>
      <c r="Z155" s="23"/>
      <c r="AA155" s="123" t="s">
        <v>2179</v>
      </c>
      <c r="AB155" s="221">
        <v>45078</v>
      </c>
      <c r="AC155" s="23"/>
      <c r="AD155" s="23" t="s">
        <v>1605</v>
      </c>
    </row>
    <row r="156" spans="1:30" ht="116.25" hidden="1" thickTop="1" thickBot="1" x14ac:dyDescent="0.25">
      <c r="A156" s="23" t="s">
        <v>438</v>
      </c>
      <c r="B156" s="23" t="s">
        <v>1290</v>
      </c>
      <c r="C156" s="23" t="s">
        <v>1291</v>
      </c>
      <c r="D156" s="23" t="s">
        <v>83</v>
      </c>
      <c r="E156" s="23" t="s">
        <v>1049</v>
      </c>
      <c r="F156" s="23" t="s">
        <v>1645</v>
      </c>
      <c r="G156" s="23" t="s">
        <v>1062</v>
      </c>
      <c r="H156" s="23" t="s">
        <v>1055</v>
      </c>
      <c r="I156" s="24" t="s">
        <v>1321</v>
      </c>
      <c r="J156" s="189" t="str">
        <f>+VLOOKUP(I156,Feuil1!A:C,2,FALSE)</f>
        <v>R1-2-4-9</v>
      </c>
      <c r="K156" s="24" t="s">
        <v>1322</v>
      </c>
      <c r="L156" s="29"/>
      <c r="M156" s="59">
        <v>4</v>
      </c>
      <c r="N156" s="60">
        <v>2</v>
      </c>
      <c r="O156" s="42">
        <f t="shared" si="10"/>
        <v>8</v>
      </c>
      <c r="P156" s="42">
        <f t="shared" si="11"/>
        <v>3</v>
      </c>
      <c r="Q156" s="44" t="s">
        <v>1323</v>
      </c>
      <c r="R156" s="59">
        <v>5</v>
      </c>
      <c r="S156" s="25" t="s">
        <v>1324</v>
      </c>
      <c r="T156" s="59">
        <v>5</v>
      </c>
      <c r="U156" s="25"/>
      <c r="V156" s="59">
        <v>5</v>
      </c>
      <c r="W156" s="41">
        <f t="shared" si="12"/>
        <v>15</v>
      </c>
      <c r="X156" s="50">
        <f t="shared" si="13"/>
        <v>1</v>
      </c>
      <c r="Y156" s="52">
        <f t="shared" si="14"/>
        <v>3</v>
      </c>
      <c r="Z156" s="23"/>
      <c r="AA156" s="123" t="s">
        <v>2179</v>
      </c>
      <c r="AB156" s="221">
        <v>45078</v>
      </c>
      <c r="AC156" s="23"/>
      <c r="AD156" s="23" t="s">
        <v>1606</v>
      </c>
    </row>
    <row r="157" spans="1:30" ht="78" hidden="1" thickTop="1" thickBot="1" x14ac:dyDescent="0.25">
      <c r="A157" s="23" t="s">
        <v>438</v>
      </c>
      <c r="B157" s="23" t="s">
        <v>1290</v>
      </c>
      <c r="C157" s="23" t="s">
        <v>1291</v>
      </c>
      <c r="D157" s="23" t="s">
        <v>83</v>
      </c>
      <c r="E157" s="23" t="s">
        <v>1049</v>
      </c>
      <c r="F157" s="23" t="s">
        <v>1645</v>
      </c>
      <c r="G157" s="23" t="s">
        <v>1062</v>
      </c>
      <c r="H157" s="23" t="s">
        <v>1055</v>
      </c>
      <c r="I157" s="24" t="s">
        <v>1325</v>
      </c>
      <c r="J157" s="189" t="str">
        <f>+VLOOKUP(I157,Feuil1!A:C,2,FALSE)</f>
        <v>R1-2-4-10</v>
      </c>
      <c r="K157" s="24" t="s">
        <v>1326</v>
      </c>
      <c r="L157" s="29"/>
      <c r="M157" s="59">
        <v>4</v>
      </c>
      <c r="N157" s="60">
        <v>4</v>
      </c>
      <c r="O157" s="42">
        <f t="shared" si="10"/>
        <v>16</v>
      </c>
      <c r="P157" s="42">
        <f t="shared" si="11"/>
        <v>3</v>
      </c>
      <c r="Q157" s="44" t="s">
        <v>1327</v>
      </c>
      <c r="R157" s="59">
        <v>5</v>
      </c>
      <c r="S157" s="25" t="s">
        <v>1328</v>
      </c>
      <c r="T157" s="59">
        <v>5</v>
      </c>
      <c r="U157" s="25"/>
      <c r="V157" s="59">
        <v>5</v>
      </c>
      <c r="W157" s="41">
        <f t="shared" si="12"/>
        <v>15</v>
      </c>
      <c r="X157" s="50">
        <f t="shared" si="13"/>
        <v>1</v>
      </c>
      <c r="Y157" s="52">
        <f t="shared" si="14"/>
        <v>3</v>
      </c>
      <c r="Z157" s="23"/>
      <c r="AA157" s="123" t="s">
        <v>2179</v>
      </c>
      <c r="AB157" s="221">
        <v>45078</v>
      </c>
      <c r="AC157" s="23"/>
      <c r="AD157" s="23" t="s">
        <v>1607</v>
      </c>
    </row>
    <row r="158" spans="1:30" ht="167.25" hidden="1" thickTop="1" thickBot="1" x14ac:dyDescent="0.25">
      <c r="A158" s="23" t="s">
        <v>438</v>
      </c>
      <c r="B158" s="23" t="s">
        <v>1290</v>
      </c>
      <c r="C158" s="23" t="s">
        <v>1329</v>
      </c>
      <c r="D158" s="23" t="s">
        <v>83</v>
      </c>
      <c r="E158" s="23" t="s">
        <v>1049</v>
      </c>
      <c r="F158" s="23" t="s">
        <v>1645</v>
      </c>
      <c r="G158" s="23" t="s">
        <v>1062</v>
      </c>
      <c r="H158" s="23" t="s">
        <v>1055</v>
      </c>
      <c r="I158" s="24" t="s">
        <v>1330</v>
      </c>
      <c r="J158" s="189" t="str">
        <f>+VLOOKUP(I158,Feuil1!A:C,2,FALSE)</f>
        <v>R1-2-5-1</v>
      </c>
      <c r="K158" s="24" t="s">
        <v>1331</v>
      </c>
      <c r="L158" s="29"/>
      <c r="M158" s="59">
        <v>4</v>
      </c>
      <c r="N158" s="60">
        <v>4</v>
      </c>
      <c r="O158" s="42">
        <f t="shared" si="10"/>
        <v>16</v>
      </c>
      <c r="P158" s="42">
        <f t="shared" si="11"/>
        <v>3</v>
      </c>
      <c r="Q158" s="44" t="s">
        <v>1332</v>
      </c>
      <c r="R158" s="59">
        <v>5</v>
      </c>
      <c r="S158" s="25" t="s">
        <v>1333</v>
      </c>
      <c r="T158" s="59">
        <v>5</v>
      </c>
      <c r="U158" s="25"/>
      <c r="V158" s="59">
        <v>5</v>
      </c>
      <c r="W158" s="41">
        <f t="shared" si="12"/>
        <v>15</v>
      </c>
      <c r="X158" s="50">
        <f t="shared" si="13"/>
        <v>1</v>
      </c>
      <c r="Y158" s="52">
        <f t="shared" si="14"/>
        <v>3</v>
      </c>
      <c r="Z158" s="23"/>
      <c r="AA158" s="123" t="s">
        <v>2180</v>
      </c>
      <c r="AB158" s="221">
        <v>45078</v>
      </c>
      <c r="AC158" s="23"/>
      <c r="AD158" s="23" t="s">
        <v>1608</v>
      </c>
    </row>
    <row r="159" spans="1:30" ht="141.75" hidden="1" thickTop="1" thickBot="1" x14ac:dyDescent="0.25">
      <c r="A159" s="23" t="s">
        <v>438</v>
      </c>
      <c r="B159" s="23" t="s">
        <v>1290</v>
      </c>
      <c r="C159" s="23" t="s">
        <v>1329</v>
      </c>
      <c r="D159" s="23" t="s">
        <v>83</v>
      </c>
      <c r="E159" s="23" t="s">
        <v>1049</v>
      </c>
      <c r="F159" s="23" t="s">
        <v>1645</v>
      </c>
      <c r="G159" s="23" t="s">
        <v>1062</v>
      </c>
      <c r="H159" s="23" t="s">
        <v>1055</v>
      </c>
      <c r="I159" s="24" t="s">
        <v>1334</v>
      </c>
      <c r="J159" s="189" t="str">
        <f>+VLOOKUP(I159,Feuil1!A:C,2,FALSE)</f>
        <v>R1-2-5-2</v>
      </c>
      <c r="K159" s="24" t="s">
        <v>1335</v>
      </c>
      <c r="L159" s="29"/>
      <c r="M159" s="59">
        <v>3</v>
      </c>
      <c r="N159" s="60">
        <v>3</v>
      </c>
      <c r="O159" s="42">
        <f t="shared" si="10"/>
        <v>9</v>
      </c>
      <c r="P159" s="42">
        <f t="shared" si="11"/>
        <v>3</v>
      </c>
      <c r="Q159" s="44" t="s">
        <v>1336</v>
      </c>
      <c r="R159" s="59">
        <v>5</v>
      </c>
      <c r="S159" s="25" t="s">
        <v>1337</v>
      </c>
      <c r="T159" s="59">
        <v>5</v>
      </c>
      <c r="U159" s="25"/>
      <c r="V159" s="59">
        <v>5</v>
      </c>
      <c r="W159" s="41">
        <f t="shared" si="12"/>
        <v>15</v>
      </c>
      <c r="X159" s="50">
        <f t="shared" si="13"/>
        <v>1</v>
      </c>
      <c r="Y159" s="52">
        <f t="shared" si="14"/>
        <v>3</v>
      </c>
      <c r="Z159" s="23"/>
      <c r="AA159" s="120"/>
      <c r="AB159" s="23"/>
      <c r="AC159" s="23"/>
      <c r="AD159" s="23" t="s">
        <v>1609</v>
      </c>
    </row>
    <row r="160" spans="1:30" ht="154.5" hidden="1" thickTop="1" thickBot="1" x14ac:dyDescent="0.25">
      <c r="A160" s="23" t="s">
        <v>438</v>
      </c>
      <c r="B160" s="23" t="s">
        <v>1290</v>
      </c>
      <c r="C160" s="23" t="s">
        <v>1329</v>
      </c>
      <c r="D160" s="23" t="s">
        <v>83</v>
      </c>
      <c r="E160" s="23" t="s">
        <v>1049</v>
      </c>
      <c r="F160" s="23" t="s">
        <v>1645</v>
      </c>
      <c r="G160" s="23" t="s">
        <v>1062</v>
      </c>
      <c r="H160" s="23" t="s">
        <v>1055</v>
      </c>
      <c r="I160" s="24" t="s">
        <v>1338</v>
      </c>
      <c r="J160" s="189" t="str">
        <f>+VLOOKUP(I160,Feuil1!A:C,2,FALSE)</f>
        <v>R1-2-5-3</v>
      </c>
      <c r="K160" s="24" t="s">
        <v>1339</v>
      </c>
      <c r="L160" s="29"/>
      <c r="M160" s="59">
        <v>3</v>
      </c>
      <c r="N160" s="60">
        <v>3</v>
      </c>
      <c r="O160" s="42">
        <f t="shared" si="10"/>
        <v>9</v>
      </c>
      <c r="P160" s="42">
        <f t="shared" si="11"/>
        <v>3</v>
      </c>
      <c r="Q160" s="44" t="s">
        <v>1648</v>
      </c>
      <c r="R160" s="59">
        <v>5</v>
      </c>
      <c r="S160" s="25" t="s">
        <v>1340</v>
      </c>
      <c r="T160" s="59">
        <v>5</v>
      </c>
      <c r="U160" s="25"/>
      <c r="V160" s="59">
        <v>5</v>
      </c>
      <c r="W160" s="41">
        <f t="shared" si="12"/>
        <v>15</v>
      </c>
      <c r="X160" s="50">
        <f t="shared" si="13"/>
        <v>1</v>
      </c>
      <c r="Y160" s="52">
        <f t="shared" si="14"/>
        <v>3</v>
      </c>
      <c r="Z160" s="23"/>
      <c r="AA160" s="120"/>
      <c r="AB160" s="23"/>
      <c r="AC160" s="23"/>
      <c r="AD160" s="23" t="s">
        <v>1609</v>
      </c>
    </row>
    <row r="161" spans="1:30" ht="256.5" hidden="1" thickTop="1" thickBot="1" x14ac:dyDescent="0.25">
      <c r="A161" s="23" t="s">
        <v>438</v>
      </c>
      <c r="B161" s="23" t="s">
        <v>1290</v>
      </c>
      <c r="C161" s="23" t="s">
        <v>1351</v>
      </c>
      <c r="D161" s="23" t="s">
        <v>83</v>
      </c>
      <c r="E161" s="23" t="s">
        <v>1049</v>
      </c>
      <c r="F161" s="23" t="s">
        <v>1645</v>
      </c>
      <c r="G161" s="23" t="s">
        <v>1062</v>
      </c>
      <c r="H161" s="23" t="s">
        <v>1055</v>
      </c>
      <c r="I161" s="24" t="s">
        <v>1352</v>
      </c>
      <c r="J161" s="189" t="str">
        <f>+VLOOKUP(I161,Feuil1!A:C,2,FALSE)</f>
        <v>R1-2-6-1</v>
      </c>
      <c r="K161" s="24" t="s">
        <v>1353</v>
      </c>
      <c r="L161" s="29"/>
      <c r="M161" s="59">
        <v>4</v>
      </c>
      <c r="N161" s="60">
        <v>4</v>
      </c>
      <c r="O161" s="42">
        <f t="shared" si="10"/>
        <v>16</v>
      </c>
      <c r="P161" s="42">
        <f t="shared" si="11"/>
        <v>3</v>
      </c>
      <c r="Q161" s="44" t="s">
        <v>1649</v>
      </c>
      <c r="R161" s="59">
        <v>5</v>
      </c>
      <c r="S161" s="25" t="s">
        <v>1354</v>
      </c>
      <c r="T161" s="59">
        <v>5</v>
      </c>
      <c r="U161" s="25"/>
      <c r="V161" s="59">
        <v>5</v>
      </c>
      <c r="W161" s="41">
        <f t="shared" si="12"/>
        <v>15</v>
      </c>
      <c r="X161" s="50">
        <f t="shared" si="13"/>
        <v>1</v>
      </c>
      <c r="Y161" s="52">
        <f t="shared" si="14"/>
        <v>3</v>
      </c>
      <c r="Z161" s="23"/>
      <c r="AA161" s="123"/>
      <c r="AB161" s="23"/>
      <c r="AC161" s="23"/>
      <c r="AD161" s="23" t="s">
        <v>1610</v>
      </c>
    </row>
    <row r="162" spans="1:30" ht="243.75" hidden="1" thickTop="1" thickBot="1" x14ac:dyDescent="0.25">
      <c r="A162" s="23" t="s">
        <v>438</v>
      </c>
      <c r="B162" s="23" t="s">
        <v>1290</v>
      </c>
      <c r="C162" s="23" t="s">
        <v>1351</v>
      </c>
      <c r="D162" s="23" t="s">
        <v>83</v>
      </c>
      <c r="E162" s="23" t="s">
        <v>1049</v>
      </c>
      <c r="F162" s="23" t="s">
        <v>1645</v>
      </c>
      <c r="G162" s="23" t="s">
        <v>1062</v>
      </c>
      <c r="H162" s="23" t="s">
        <v>1055</v>
      </c>
      <c r="I162" s="24" t="s">
        <v>1359</v>
      </c>
      <c r="J162" s="189" t="str">
        <f>+VLOOKUP(I162,Feuil1!A:C,2,FALSE)</f>
        <v>R1-2-6-2</v>
      </c>
      <c r="K162" s="24" t="s">
        <v>1360</v>
      </c>
      <c r="L162" s="29"/>
      <c r="M162" s="59">
        <v>4</v>
      </c>
      <c r="N162" s="60">
        <v>2</v>
      </c>
      <c r="O162" s="42">
        <f t="shared" si="10"/>
        <v>8</v>
      </c>
      <c r="P162" s="42">
        <f t="shared" si="11"/>
        <v>3</v>
      </c>
      <c r="Q162" s="44" t="s">
        <v>1650</v>
      </c>
      <c r="R162" s="59">
        <v>5</v>
      </c>
      <c r="S162" s="25"/>
      <c r="T162" s="59">
        <v>5</v>
      </c>
      <c r="U162" s="25"/>
      <c r="V162" s="59">
        <v>5</v>
      </c>
      <c r="W162" s="41">
        <f t="shared" si="12"/>
        <v>15</v>
      </c>
      <c r="X162" s="50">
        <f t="shared" si="13"/>
        <v>1</v>
      </c>
      <c r="Y162" s="52">
        <f t="shared" si="14"/>
        <v>3</v>
      </c>
      <c r="Z162" s="23"/>
      <c r="AA162" s="120"/>
      <c r="AB162" s="23"/>
      <c r="AC162" s="23"/>
      <c r="AD162" s="23" t="s">
        <v>1611</v>
      </c>
    </row>
    <row r="163" spans="1:30" ht="141.75" hidden="1" thickTop="1" thickBot="1" x14ac:dyDescent="0.25">
      <c r="A163" s="23" t="s">
        <v>438</v>
      </c>
      <c r="B163" s="23" t="s">
        <v>1380</v>
      </c>
      <c r="C163" s="23" t="s">
        <v>1389</v>
      </c>
      <c r="D163" s="23" t="s">
        <v>83</v>
      </c>
      <c r="E163" s="23" t="s">
        <v>1049</v>
      </c>
      <c r="F163" s="23" t="s">
        <v>1645</v>
      </c>
      <c r="G163" s="23" t="s">
        <v>1062</v>
      </c>
      <c r="H163" s="23" t="s">
        <v>1055</v>
      </c>
      <c r="I163" s="24" t="s">
        <v>1401</v>
      </c>
      <c r="J163" s="189" t="str">
        <f>+VLOOKUP(I163,Feuil1!A:C,2,FALSE)</f>
        <v>R1-1-3-3</v>
      </c>
      <c r="K163" s="24" t="s">
        <v>1402</v>
      </c>
      <c r="L163" s="29"/>
      <c r="M163" s="59">
        <v>3</v>
      </c>
      <c r="N163" s="60">
        <v>3</v>
      </c>
      <c r="O163" s="42">
        <f t="shared" si="10"/>
        <v>9</v>
      </c>
      <c r="P163" s="42">
        <f t="shared" si="11"/>
        <v>3</v>
      </c>
      <c r="Q163" s="44" t="s">
        <v>1403</v>
      </c>
      <c r="R163" s="59">
        <v>5</v>
      </c>
      <c r="S163" s="25" t="s">
        <v>1404</v>
      </c>
      <c r="T163" s="59">
        <v>5</v>
      </c>
      <c r="U163" s="25"/>
      <c r="V163" s="59">
        <v>5</v>
      </c>
      <c r="W163" s="41">
        <f t="shared" si="12"/>
        <v>15</v>
      </c>
      <c r="X163" s="50">
        <f t="shared" si="13"/>
        <v>1</v>
      </c>
      <c r="Y163" s="52">
        <f t="shared" si="14"/>
        <v>3</v>
      </c>
      <c r="Z163" s="23"/>
      <c r="AA163" s="120"/>
      <c r="AB163" s="23"/>
      <c r="AC163" s="23"/>
      <c r="AD163" s="23" t="s">
        <v>1612</v>
      </c>
    </row>
    <row r="164" spans="1:30" ht="243.75" hidden="1" thickTop="1" thickBot="1" x14ac:dyDescent="0.25">
      <c r="A164" s="23" t="s">
        <v>438</v>
      </c>
      <c r="B164" s="23" t="s">
        <v>1380</v>
      </c>
      <c r="C164" s="23" t="s">
        <v>1405</v>
      </c>
      <c r="D164" s="23" t="s">
        <v>83</v>
      </c>
      <c r="E164" s="23" t="s">
        <v>1049</v>
      </c>
      <c r="F164" s="23" t="s">
        <v>1645</v>
      </c>
      <c r="G164" s="23" t="s">
        <v>1062</v>
      </c>
      <c r="H164" s="23" t="s">
        <v>1055</v>
      </c>
      <c r="I164" s="24" t="s">
        <v>1423</v>
      </c>
      <c r="J164" s="189" t="str">
        <f>+VLOOKUP(I164,Feuil1!A:C,2,FALSE)</f>
        <v>R1-1-1-4</v>
      </c>
      <c r="K164" s="24" t="s">
        <v>1424</v>
      </c>
      <c r="L164" s="29"/>
      <c r="M164" s="59">
        <v>3</v>
      </c>
      <c r="N164" s="60">
        <v>3</v>
      </c>
      <c r="O164" s="42">
        <f t="shared" si="10"/>
        <v>9</v>
      </c>
      <c r="P164" s="42">
        <f t="shared" si="11"/>
        <v>3</v>
      </c>
      <c r="Q164" s="44" t="s">
        <v>1425</v>
      </c>
      <c r="R164" s="59">
        <v>4</v>
      </c>
      <c r="S164" s="25" t="s">
        <v>1426</v>
      </c>
      <c r="T164" s="59">
        <v>4</v>
      </c>
      <c r="U164" s="25"/>
      <c r="V164" s="59">
        <v>4</v>
      </c>
      <c r="W164" s="41">
        <f t="shared" si="12"/>
        <v>12</v>
      </c>
      <c r="X164" s="50">
        <f t="shared" si="13"/>
        <v>1</v>
      </c>
      <c r="Y164" s="52">
        <f t="shared" si="14"/>
        <v>3</v>
      </c>
      <c r="Z164" s="23"/>
      <c r="AA164" s="123"/>
      <c r="AB164" s="221">
        <v>45078</v>
      </c>
      <c r="AC164" s="23"/>
      <c r="AD164" s="23"/>
    </row>
    <row r="165" spans="1:30" ht="116.25" hidden="1" thickTop="1" thickBot="1" x14ac:dyDescent="0.25">
      <c r="A165" s="23" t="s">
        <v>438</v>
      </c>
      <c r="B165" s="23" t="s">
        <v>1380</v>
      </c>
      <c r="C165" s="23" t="s">
        <v>1405</v>
      </c>
      <c r="D165" s="23" t="s">
        <v>83</v>
      </c>
      <c r="E165" s="23" t="s">
        <v>1049</v>
      </c>
      <c r="F165" s="23" t="s">
        <v>1645</v>
      </c>
      <c r="G165" s="23" t="s">
        <v>1062</v>
      </c>
      <c r="H165" s="23" t="s">
        <v>1055</v>
      </c>
      <c r="I165" s="24" t="s">
        <v>1427</v>
      </c>
      <c r="J165" s="189" t="str">
        <f>+VLOOKUP(I165,Feuil1!A:C,2,FALSE)</f>
        <v>R1-1-1-5</v>
      </c>
      <c r="K165" s="24" t="s">
        <v>1428</v>
      </c>
      <c r="L165" s="29"/>
      <c r="M165" s="59">
        <v>3</v>
      </c>
      <c r="N165" s="60">
        <v>3</v>
      </c>
      <c r="O165" s="42">
        <f t="shared" si="10"/>
        <v>9</v>
      </c>
      <c r="P165" s="42">
        <f t="shared" si="11"/>
        <v>3</v>
      </c>
      <c r="Q165" s="44" t="s">
        <v>1429</v>
      </c>
      <c r="R165" s="59">
        <v>5</v>
      </c>
      <c r="S165" s="25" t="s">
        <v>1430</v>
      </c>
      <c r="T165" s="59">
        <v>5</v>
      </c>
      <c r="U165" s="25"/>
      <c r="V165" s="59">
        <v>5</v>
      </c>
      <c r="W165" s="41">
        <f t="shared" si="12"/>
        <v>15</v>
      </c>
      <c r="X165" s="50">
        <f t="shared" si="13"/>
        <v>1</v>
      </c>
      <c r="Y165" s="52">
        <f t="shared" si="14"/>
        <v>3</v>
      </c>
      <c r="Z165" s="23"/>
      <c r="AA165" s="120"/>
      <c r="AB165" s="221">
        <v>45078</v>
      </c>
      <c r="AC165" s="23"/>
      <c r="AD165" s="23"/>
    </row>
    <row r="166" spans="1:30" ht="129" hidden="1" thickTop="1" thickBot="1" x14ac:dyDescent="0.25">
      <c r="A166" s="23" t="s">
        <v>438</v>
      </c>
      <c r="B166" s="23" t="s">
        <v>1380</v>
      </c>
      <c r="C166" s="23" t="s">
        <v>1431</v>
      </c>
      <c r="D166" s="23" t="s">
        <v>83</v>
      </c>
      <c r="E166" s="23" t="s">
        <v>1049</v>
      </c>
      <c r="F166" s="23" t="s">
        <v>1645</v>
      </c>
      <c r="G166" s="23" t="s">
        <v>1062</v>
      </c>
      <c r="H166" s="23" t="s">
        <v>1055</v>
      </c>
      <c r="I166" s="24" t="s">
        <v>1435</v>
      </c>
      <c r="J166" s="189" t="str">
        <f>+VLOOKUP(I166,Feuil1!A:C,2,FALSE)</f>
        <v>R1-1-2-2</v>
      </c>
      <c r="K166" s="24" t="s">
        <v>1436</v>
      </c>
      <c r="L166" s="29"/>
      <c r="M166" s="59">
        <v>3</v>
      </c>
      <c r="N166" s="60">
        <v>3</v>
      </c>
      <c r="O166" s="42">
        <f t="shared" si="10"/>
        <v>9</v>
      </c>
      <c r="P166" s="42">
        <f t="shared" si="11"/>
        <v>3</v>
      </c>
      <c r="Q166" s="44" t="s">
        <v>1437</v>
      </c>
      <c r="R166" s="59">
        <v>5</v>
      </c>
      <c r="S166" s="25"/>
      <c r="T166" s="59">
        <v>5</v>
      </c>
      <c r="U166" s="25" t="s">
        <v>1438</v>
      </c>
      <c r="V166" s="59">
        <v>5</v>
      </c>
      <c r="W166" s="41">
        <f t="shared" si="12"/>
        <v>15</v>
      </c>
      <c r="X166" s="50">
        <f t="shared" si="13"/>
        <v>1</v>
      </c>
      <c r="Y166" s="52">
        <f t="shared" si="14"/>
        <v>3</v>
      </c>
      <c r="Z166" s="23"/>
      <c r="AA166" s="120"/>
      <c r="AB166" s="221">
        <v>45078</v>
      </c>
      <c r="AC166" s="23"/>
      <c r="AD166" s="23"/>
    </row>
    <row r="167" spans="1:30" ht="231" hidden="1" thickTop="1" thickBot="1" x14ac:dyDescent="0.25">
      <c r="A167" s="23" t="s">
        <v>438</v>
      </c>
      <c r="B167" s="23" t="s">
        <v>1380</v>
      </c>
      <c r="C167" s="23" t="s">
        <v>1431</v>
      </c>
      <c r="D167" s="23" t="s">
        <v>83</v>
      </c>
      <c r="E167" s="23" t="s">
        <v>1049</v>
      </c>
      <c r="F167" s="23" t="s">
        <v>1645</v>
      </c>
      <c r="G167" s="23" t="s">
        <v>1062</v>
      </c>
      <c r="H167" s="23" t="s">
        <v>1055</v>
      </c>
      <c r="I167" s="24" t="s">
        <v>1439</v>
      </c>
      <c r="J167" s="189" t="str">
        <f>+VLOOKUP(I167,Feuil1!A:C,2,FALSE)</f>
        <v>R1-1-2-3</v>
      </c>
      <c r="K167" s="24" t="s">
        <v>1440</v>
      </c>
      <c r="L167" s="29"/>
      <c r="M167" s="59">
        <v>3</v>
      </c>
      <c r="N167" s="60">
        <v>3</v>
      </c>
      <c r="O167" s="42">
        <f t="shared" si="10"/>
        <v>9</v>
      </c>
      <c r="P167" s="42">
        <f t="shared" si="11"/>
        <v>3</v>
      </c>
      <c r="Q167" s="44" t="s">
        <v>1437</v>
      </c>
      <c r="R167" s="59">
        <v>5</v>
      </c>
      <c r="S167" s="25"/>
      <c r="T167" s="59">
        <v>5</v>
      </c>
      <c r="U167" s="25" t="s">
        <v>1441</v>
      </c>
      <c r="V167" s="59">
        <v>3</v>
      </c>
      <c r="W167" s="41">
        <f t="shared" si="12"/>
        <v>13</v>
      </c>
      <c r="X167" s="50">
        <f t="shared" si="13"/>
        <v>1</v>
      </c>
      <c r="Y167" s="52">
        <f t="shared" si="14"/>
        <v>3</v>
      </c>
      <c r="Z167" s="23"/>
      <c r="AA167" s="123" t="s">
        <v>1662</v>
      </c>
      <c r="AB167" s="221">
        <v>45078</v>
      </c>
      <c r="AC167" s="23"/>
      <c r="AD167" s="23"/>
    </row>
    <row r="168" spans="1:30" ht="243.75" hidden="1" thickTop="1" thickBot="1" x14ac:dyDescent="0.25">
      <c r="A168" s="23" t="s">
        <v>438</v>
      </c>
      <c r="B168" s="23" t="s">
        <v>1380</v>
      </c>
      <c r="C168" s="23" t="s">
        <v>1431</v>
      </c>
      <c r="D168" s="23" t="s">
        <v>83</v>
      </c>
      <c r="E168" s="23" t="s">
        <v>1049</v>
      </c>
      <c r="F168" s="23" t="s">
        <v>1645</v>
      </c>
      <c r="G168" s="23" t="s">
        <v>1062</v>
      </c>
      <c r="H168" s="23" t="s">
        <v>1055</v>
      </c>
      <c r="I168" s="24" t="s">
        <v>1442</v>
      </c>
      <c r="J168" s="189" t="str">
        <f>+VLOOKUP(I168,Feuil1!A:C,2,FALSE)</f>
        <v>R1-1-2-4</v>
      </c>
      <c r="K168" s="24" t="s">
        <v>1443</v>
      </c>
      <c r="L168" s="29"/>
      <c r="M168" s="59">
        <v>3</v>
      </c>
      <c r="N168" s="60">
        <v>3</v>
      </c>
      <c r="O168" s="42">
        <f t="shared" si="10"/>
        <v>9</v>
      </c>
      <c r="P168" s="42">
        <f t="shared" si="11"/>
        <v>3</v>
      </c>
      <c r="Q168" s="44" t="s">
        <v>1444</v>
      </c>
      <c r="R168" s="59">
        <v>5</v>
      </c>
      <c r="S168" s="25" t="s">
        <v>1445</v>
      </c>
      <c r="T168" s="59">
        <v>4</v>
      </c>
      <c r="U168" s="25" t="s">
        <v>1446</v>
      </c>
      <c r="V168" s="59">
        <v>4</v>
      </c>
      <c r="W168" s="41">
        <f t="shared" si="12"/>
        <v>13</v>
      </c>
      <c r="X168" s="50">
        <f t="shared" si="13"/>
        <v>1</v>
      </c>
      <c r="Y168" s="52">
        <f t="shared" si="14"/>
        <v>3</v>
      </c>
      <c r="Z168" s="23"/>
      <c r="AA168" s="123" t="s">
        <v>1662</v>
      </c>
      <c r="AB168" s="221">
        <v>45078</v>
      </c>
      <c r="AC168" s="23"/>
      <c r="AD168" s="23"/>
    </row>
    <row r="169" spans="1:30" ht="205.5" hidden="1" thickTop="1" thickBot="1" x14ac:dyDescent="0.25">
      <c r="A169" s="23" t="s">
        <v>438</v>
      </c>
      <c r="B169" s="23" t="s">
        <v>1380</v>
      </c>
      <c r="C169" s="23" t="s">
        <v>1447</v>
      </c>
      <c r="D169" s="23" t="s">
        <v>83</v>
      </c>
      <c r="E169" s="23" t="s">
        <v>1049</v>
      </c>
      <c r="F169" s="23" t="s">
        <v>1062</v>
      </c>
      <c r="G169" s="23" t="s">
        <v>1062</v>
      </c>
      <c r="H169" s="23" t="s">
        <v>1055</v>
      </c>
      <c r="I169" s="24" t="s">
        <v>1448</v>
      </c>
      <c r="J169" s="189" t="str">
        <f>+VLOOKUP(I169,Feuil1!A:C,2,FALSE)</f>
        <v>R1-1-4-1</v>
      </c>
      <c r="K169" s="24" t="s">
        <v>1449</v>
      </c>
      <c r="L169" s="29"/>
      <c r="M169" s="59">
        <v>3</v>
      </c>
      <c r="N169" s="60">
        <v>3</v>
      </c>
      <c r="O169" s="42">
        <f t="shared" si="10"/>
        <v>9</v>
      </c>
      <c r="P169" s="42">
        <f t="shared" si="11"/>
        <v>3</v>
      </c>
      <c r="Q169" s="44" t="s">
        <v>1450</v>
      </c>
      <c r="R169" s="59">
        <v>4</v>
      </c>
      <c r="S169" s="25" t="s">
        <v>1451</v>
      </c>
      <c r="T169" s="59">
        <v>4</v>
      </c>
      <c r="U169" s="25" t="s">
        <v>1452</v>
      </c>
      <c r="V169" s="59">
        <v>4</v>
      </c>
      <c r="W169" s="41">
        <f t="shared" si="12"/>
        <v>12</v>
      </c>
      <c r="X169" s="50">
        <f t="shared" si="13"/>
        <v>1</v>
      </c>
      <c r="Y169" s="52">
        <f t="shared" si="14"/>
        <v>3</v>
      </c>
      <c r="Z169" s="23"/>
      <c r="AA169" s="123"/>
      <c r="AB169" s="23"/>
      <c r="AC169" s="23"/>
      <c r="AD169" s="84" t="s">
        <v>1663</v>
      </c>
    </row>
    <row r="170" spans="1:30" ht="52.5" hidden="1" thickTop="1" thickBot="1" x14ac:dyDescent="0.25">
      <c r="A170" s="23" t="s">
        <v>438</v>
      </c>
      <c r="B170" s="23" t="s">
        <v>1380</v>
      </c>
      <c r="C170" s="23" t="s">
        <v>1447</v>
      </c>
      <c r="D170" s="23" t="s">
        <v>83</v>
      </c>
      <c r="E170" s="23" t="s">
        <v>1049</v>
      </c>
      <c r="F170" s="23" t="s">
        <v>1062</v>
      </c>
      <c r="G170" s="23" t="s">
        <v>1062</v>
      </c>
      <c r="H170" s="23" t="s">
        <v>1055</v>
      </c>
      <c r="I170" s="24" t="s">
        <v>1453</v>
      </c>
      <c r="J170" s="189" t="str">
        <f>+VLOOKUP(I170,Feuil1!A:C,2,FALSE)</f>
        <v>R1-1-4-2</v>
      </c>
      <c r="K170" s="24" t="s">
        <v>1454</v>
      </c>
      <c r="L170" s="29"/>
      <c r="M170" s="59">
        <v>3</v>
      </c>
      <c r="N170" s="60">
        <v>3</v>
      </c>
      <c r="O170" s="42">
        <f t="shared" si="10"/>
        <v>9</v>
      </c>
      <c r="P170" s="42">
        <f t="shared" si="11"/>
        <v>3</v>
      </c>
      <c r="Q170" s="44" t="s">
        <v>1455</v>
      </c>
      <c r="R170" s="59">
        <v>4</v>
      </c>
      <c r="S170" s="25" t="s">
        <v>1456</v>
      </c>
      <c r="T170" s="59">
        <v>4</v>
      </c>
      <c r="U170" s="25" t="s">
        <v>1457</v>
      </c>
      <c r="V170" s="59">
        <v>4</v>
      </c>
      <c r="W170" s="41">
        <f t="shared" si="12"/>
        <v>12</v>
      </c>
      <c r="X170" s="50">
        <f t="shared" si="13"/>
        <v>1</v>
      </c>
      <c r="Y170" s="52">
        <f t="shared" si="14"/>
        <v>3</v>
      </c>
      <c r="Z170" s="23"/>
      <c r="AA170" s="120"/>
      <c r="AB170" s="23"/>
      <c r="AC170" s="23"/>
      <c r="AD170" s="23"/>
    </row>
    <row r="171" spans="1:30" ht="154.5" hidden="1" thickTop="1" thickBot="1" x14ac:dyDescent="0.25">
      <c r="A171" s="23" t="s">
        <v>438</v>
      </c>
      <c r="B171" s="23" t="s">
        <v>1458</v>
      </c>
      <c r="C171" s="23" t="s">
        <v>1459</v>
      </c>
      <c r="D171" s="23" t="s">
        <v>83</v>
      </c>
      <c r="E171" s="23" t="s">
        <v>1049</v>
      </c>
      <c r="F171" s="23" t="s">
        <v>1645</v>
      </c>
      <c r="G171" s="23" t="s">
        <v>1062</v>
      </c>
      <c r="H171" s="23" t="s">
        <v>1055</v>
      </c>
      <c r="I171" s="24" t="s">
        <v>1460</v>
      </c>
      <c r="J171" s="189" t="str">
        <f>+VLOOKUP(I171,Feuil1!A:C,2,FALSE)</f>
        <v>R1-3-3-1</v>
      </c>
      <c r="K171" s="24" t="s">
        <v>1461</v>
      </c>
      <c r="L171" s="29"/>
      <c r="M171" s="59">
        <v>4</v>
      </c>
      <c r="N171" s="60">
        <v>4</v>
      </c>
      <c r="O171" s="42">
        <f t="shared" si="10"/>
        <v>16</v>
      </c>
      <c r="P171" s="42">
        <f t="shared" si="11"/>
        <v>3</v>
      </c>
      <c r="Q171" s="44" t="s">
        <v>1462</v>
      </c>
      <c r="R171" s="59">
        <v>5</v>
      </c>
      <c r="S171" s="25" t="s">
        <v>1664</v>
      </c>
      <c r="T171" s="59">
        <v>2</v>
      </c>
      <c r="U171" s="25"/>
      <c r="V171" s="59">
        <v>5</v>
      </c>
      <c r="W171" s="41">
        <f t="shared" si="12"/>
        <v>12</v>
      </c>
      <c r="X171" s="50">
        <f t="shared" si="13"/>
        <v>1</v>
      </c>
      <c r="Y171" s="52">
        <f t="shared" si="14"/>
        <v>3</v>
      </c>
      <c r="Z171" s="23"/>
      <c r="AA171" s="123"/>
      <c r="AB171" s="23"/>
      <c r="AC171" s="23"/>
      <c r="AD171" s="23"/>
    </row>
    <row r="172" spans="1:30" ht="320.25" hidden="1" thickTop="1" thickBot="1" x14ac:dyDescent="0.25">
      <c r="A172" s="23" t="s">
        <v>438</v>
      </c>
      <c r="B172" s="23" t="s">
        <v>1458</v>
      </c>
      <c r="C172" s="23" t="s">
        <v>1470</v>
      </c>
      <c r="D172" s="23" t="s">
        <v>83</v>
      </c>
      <c r="E172" s="23" t="s">
        <v>1049</v>
      </c>
      <c r="F172" s="23" t="s">
        <v>1645</v>
      </c>
      <c r="G172" s="23" t="s">
        <v>1062</v>
      </c>
      <c r="H172" s="23" t="s">
        <v>1055</v>
      </c>
      <c r="I172" s="24" t="s">
        <v>1471</v>
      </c>
      <c r="J172" s="189" t="str">
        <f>+VLOOKUP(I172,Feuil1!A:C,2,FALSE)</f>
        <v>R1-3-1-4</v>
      </c>
      <c r="K172" s="24" t="s">
        <v>1472</v>
      </c>
      <c r="L172" s="29"/>
      <c r="M172" s="59">
        <v>3</v>
      </c>
      <c r="N172" s="60">
        <v>3</v>
      </c>
      <c r="O172" s="42">
        <f t="shared" si="10"/>
        <v>9</v>
      </c>
      <c r="P172" s="42">
        <f t="shared" si="11"/>
        <v>3</v>
      </c>
      <c r="Q172" s="44" t="s">
        <v>1473</v>
      </c>
      <c r="R172" s="59">
        <v>4</v>
      </c>
      <c r="S172" s="25" t="s">
        <v>1474</v>
      </c>
      <c r="T172" s="59">
        <v>4</v>
      </c>
      <c r="U172" s="25"/>
      <c r="V172" s="59">
        <v>4</v>
      </c>
      <c r="W172" s="41">
        <f t="shared" si="12"/>
        <v>12</v>
      </c>
      <c r="X172" s="50">
        <f t="shared" si="13"/>
        <v>1</v>
      </c>
      <c r="Y172" s="52">
        <f t="shared" si="14"/>
        <v>3</v>
      </c>
      <c r="Z172" s="23"/>
      <c r="AA172" s="123" t="s">
        <v>1668</v>
      </c>
      <c r="AB172" s="221">
        <v>45078</v>
      </c>
      <c r="AC172" s="23"/>
      <c r="AD172" s="23"/>
    </row>
    <row r="173" spans="1:30" ht="129" hidden="1" thickTop="1" thickBot="1" x14ac:dyDescent="0.25">
      <c r="A173" s="23" t="s">
        <v>438</v>
      </c>
      <c r="B173" s="23" t="s">
        <v>1458</v>
      </c>
      <c r="C173" s="23" t="s">
        <v>1470</v>
      </c>
      <c r="D173" s="23" t="s">
        <v>83</v>
      </c>
      <c r="E173" s="23" t="s">
        <v>1049</v>
      </c>
      <c r="F173" s="23" t="s">
        <v>1645</v>
      </c>
      <c r="G173" s="23" t="s">
        <v>1062</v>
      </c>
      <c r="H173" s="23" t="s">
        <v>1055</v>
      </c>
      <c r="I173" s="24" t="s">
        <v>1475</v>
      </c>
      <c r="J173" s="189" t="str">
        <f>+VLOOKUP(I173,Feuil1!A:C,2,FALSE)</f>
        <v>R1-3-1-5</v>
      </c>
      <c r="K173" s="24" t="s">
        <v>1476</v>
      </c>
      <c r="L173" s="29"/>
      <c r="M173" s="59">
        <v>3</v>
      </c>
      <c r="N173" s="60">
        <v>3</v>
      </c>
      <c r="O173" s="42">
        <f t="shared" si="10"/>
        <v>9</v>
      </c>
      <c r="P173" s="42">
        <f t="shared" si="11"/>
        <v>3</v>
      </c>
      <c r="Q173" s="44" t="s">
        <v>1477</v>
      </c>
      <c r="R173" s="59">
        <v>5</v>
      </c>
      <c r="S173" s="25" t="s">
        <v>1478</v>
      </c>
      <c r="T173" s="59">
        <v>3</v>
      </c>
      <c r="U173" s="25"/>
      <c r="V173" s="59">
        <v>5</v>
      </c>
      <c r="W173" s="41">
        <f t="shared" si="12"/>
        <v>13</v>
      </c>
      <c r="X173" s="50">
        <f t="shared" si="13"/>
        <v>1</v>
      </c>
      <c r="Y173" s="52">
        <f t="shared" si="14"/>
        <v>3</v>
      </c>
      <c r="Z173" s="23"/>
      <c r="AA173" s="123" t="s">
        <v>1669</v>
      </c>
      <c r="AB173" s="23" t="s">
        <v>1616</v>
      </c>
      <c r="AC173" s="23" t="s">
        <v>1617</v>
      </c>
      <c r="AD173" s="23"/>
    </row>
    <row r="174" spans="1:30" ht="333" hidden="1" thickTop="1" thickBot="1" x14ac:dyDescent="0.25">
      <c r="A174" s="23" t="s">
        <v>438</v>
      </c>
      <c r="B174" s="23" t="s">
        <v>1458</v>
      </c>
      <c r="C174" s="23" t="s">
        <v>1470</v>
      </c>
      <c r="D174" s="23" t="s">
        <v>83</v>
      </c>
      <c r="E174" s="23" t="s">
        <v>1049</v>
      </c>
      <c r="F174" s="23" t="s">
        <v>1645</v>
      </c>
      <c r="G174" s="23" t="s">
        <v>1062</v>
      </c>
      <c r="H174" s="23" t="s">
        <v>1055</v>
      </c>
      <c r="I174" s="24" t="s">
        <v>1479</v>
      </c>
      <c r="J174" s="189" t="str">
        <f>+VLOOKUP(I174,Feuil1!A:C,2,FALSE)</f>
        <v>R1-3-1-6</v>
      </c>
      <c r="K174" s="24" t="s">
        <v>1480</v>
      </c>
      <c r="L174" s="29"/>
      <c r="M174" s="59">
        <v>3</v>
      </c>
      <c r="N174" s="60">
        <v>3</v>
      </c>
      <c r="O174" s="42">
        <f t="shared" si="10"/>
        <v>9</v>
      </c>
      <c r="P174" s="42">
        <f t="shared" si="11"/>
        <v>3</v>
      </c>
      <c r="Q174" s="44" t="s">
        <v>1481</v>
      </c>
      <c r="R174" s="59">
        <v>5</v>
      </c>
      <c r="S174" s="25" t="s">
        <v>1670</v>
      </c>
      <c r="T174" s="59">
        <v>5</v>
      </c>
      <c r="U174" s="25"/>
      <c r="V174" s="59">
        <v>5</v>
      </c>
      <c r="W174" s="41">
        <f t="shared" si="12"/>
        <v>15</v>
      </c>
      <c r="X174" s="50">
        <f t="shared" si="13"/>
        <v>1</v>
      </c>
      <c r="Y174" s="52">
        <f t="shared" si="14"/>
        <v>3</v>
      </c>
      <c r="Z174" s="23"/>
      <c r="AA174" s="120"/>
      <c r="AB174" s="23" t="s">
        <v>1616</v>
      </c>
      <c r="AC174" s="23" t="s">
        <v>1617</v>
      </c>
      <c r="AD174" s="23"/>
    </row>
    <row r="175" spans="1:30" ht="129" hidden="1" thickTop="1" thickBot="1" x14ac:dyDescent="0.25">
      <c r="A175" s="23" t="s">
        <v>438</v>
      </c>
      <c r="B175" s="23" t="s">
        <v>1458</v>
      </c>
      <c r="C175" s="23" t="s">
        <v>1470</v>
      </c>
      <c r="D175" s="23" t="s">
        <v>83</v>
      </c>
      <c r="E175" s="23" t="s">
        <v>1049</v>
      </c>
      <c r="F175" s="23" t="s">
        <v>1645</v>
      </c>
      <c r="G175" s="23" t="s">
        <v>1062</v>
      </c>
      <c r="H175" s="23" t="s">
        <v>1055</v>
      </c>
      <c r="I175" s="24" t="s">
        <v>1486</v>
      </c>
      <c r="J175" s="189" t="str">
        <f>+VLOOKUP(I175,Feuil1!A:C,2,FALSE)</f>
        <v>R1-3-1-7</v>
      </c>
      <c r="K175" s="24" t="s">
        <v>1487</v>
      </c>
      <c r="L175" s="29"/>
      <c r="M175" s="59">
        <v>4</v>
      </c>
      <c r="N175" s="60">
        <v>4</v>
      </c>
      <c r="O175" s="42">
        <f t="shared" si="10"/>
        <v>16</v>
      </c>
      <c r="P175" s="42">
        <f t="shared" si="11"/>
        <v>3</v>
      </c>
      <c r="Q175" s="44" t="s">
        <v>1488</v>
      </c>
      <c r="R175" s="59">
        <v>5</v>
      </c>
      <c r="S175" s="25" t="s">
        <v>1489</v>
      </c>
      <c r="T175" s="59">
        <v>5</v>
      </c>
      <c r="U175" s="25"/>
      <c r="V175" s="59">
        <v>5</v>
      </c>
      <c r="W175" s="41">
        <f t="shared" si="12"/>
        <v>15</v>
      </c>
      <c r="X175" s="50">
        <f t="shared" si="13"/>
        <v>1</v>
      </c>
      <c r="Y175" s="52">
        <f t="shared" si="14"/>
        <v>3</v>
      </c>
      <c r="Z175" s="23"/>
      <c r="AA175" s="120"/>
      <c r="AB175" s="23"/>
      <c r="AC175" s="23"/>
      <c r="AD175" s="23"/>
    </row>
    <row r="176" spans="1:30" ht="52.5" hidden="1" thickTop="1" thickBot="1" x14ac:dyDescent="0.25">
      <c r="A176" s="23" t="s">
        <v>201</v>
      </c>
      <c r="B176" s="23" t="s">
        <v>141</v>
      </c>
      <c r="C176" s="23" t="s">
        <v>288</v>
      </c>
      <c r="D176" s="23" t="s">
        <v>83</v>
      </c>
      <c r="E176" s="23" t="s">
        <v>1053</v>
      </c>
      <c r="F176" s="23" t="s">
        <v>1057</v>
      </c>
      <c r="G176" s="23" t="s">
        <v>1055</v>
      </c>
      <c r="H176" s="23" t="s">
        <v>1055</v>
      </c>
      <c r="I176" s="24" t="s">
        <v>296</v>
      </c>
      <c r="J176" s="189" t="str">
        <f>+VLOOKUP(I176,Feuil1!A:C,2,FALSE)</f>
        <v>R10-1-1-1</v>
      </c>
      <c r="K176" s="24" t="s">
        <v>303</v>
      </c>
      <c r="L176" s="29"/>
      <c r="M176" s="59">
        <v>4</v>
      </c>
      <c r="N176" s="60">
        <v>4</v>
      </c>
      <c r="O176" s="42">
        <f t="shared" si="10"/>
        <v>16</v>
      </c>
      <c r="P176" s="42">
        <f t="shared" si="11"/>
        <v>3</v>
      </c>
      <c r="Q176" s="44"/>
      <c r="R176" s="59">
        <v>5</v>
      </c>
      <c r="S176" s="25"/>
      <c r="T176" s="59">
        <v>5</v>
      </c>
      <c r="U176" s="25"/>
      <c r="V176" s="59">
        <v>5</v>
      </c>
      <c r="W176" s="41">
        <f t="shared" si="12"/>
        <v>15</v>
      </c>
      <c r="X176" s="50">
        <f t="shared" si="13"/>
        <v>1</v>
      </c>
      <c r="Y176" s="52">
        <f t="shared" si="14"/>
        <v>3</v>
      </c>
      <c r="Z176" s="23"/>
      <c r="AA176" s="57"/>
      <c r="AB176" s="23" t="s">
        <v>1616</v>
      </c>
      <c r="AC176" s="23"/>
      <c r="AD176" s="23"/>
    </row>
    <row r="177" spans="1:1037" ht="154.5" hidden="1" thickTop="1" thickBot="1" x14ac:dyDescent="0.25">
      <c r="A177" s="23" t="s">
        <v>201</v>
      </c>
      <c r="B177" s="23" t="s">
        <v>141</v>
      </c>
      <c r="C177" s="23" t="s">
        <v>288</v>
      </c>
      <c r="D177" s="23" t="s">
        <v>83</v>
      </c>
      <c r="E177" s="23" t="s">
        <v>1053</v>
      </c>
      <c r="F177" s="23" t="s">
        <v>1057</v>
      </c>
      <c r="G177" s="23" t="s">
        <v>1055</v>
      </c>
      <c r="H177" s="23" t="s">
        <v>1055</v>
      </c>
      <c r="I177" s="24" t="s">
        <v>143</v>
      </c>
      <c r="J177" s="189" t="str">
        <f>+VLOOKUP(I177,Feuil1!A:C,2,FALSE)</f>
        <v>R2-2-1-8</v>
      </c>
      <c r="K177" s="24" t="s">
        <v>56</v>
      </c>
      <c r="L177" s="29"/>
      <c r="M177" s="59">
        <v>4</v>
      </c>
      <c r="N177" s="60">
        <v>3</v>
      </c>
      <c r="O177" s="42">
        <f t="shared" si="10"/>
        <v>12</v>
      </c>
      <c r="P177" s="42">
        <f t="shared" si="11"/>
        <v>3</v>
      </c>
      <c r="Q177" s="44" t="s">
        <v>304</v>
      </c>
      <c r="R177" s="59">
        <v>3</v>
      </c>
      <c r="S177" s="25" t="s">
        <v>305</v>
      </c>
      <c r="T177" s="59">
        <v>5</v>
      </c>
      <c r="U177" s="25" t="s">
        <v>306</v>
      </c>
      <c r="V177" s="59">
        <v>5</v>
      </c>
      <c r="W177" s="41">
        <f t="shared" si="12"/>
        <v>13</v>
      </c>
      <c r="X177" s="50">
        <f t="shared" si="13"/>
        <v>1</v>
      </c>
      <c r="Y177" s="52">
        <f t="shared" si="14"/>
        <v>3</v>
      </c>
      <c r="Z177" s="23"/>
      <c r="AA177" s="57"/>
      <c r="AB177" s="23"/>
      <c r="AC177" s="23"/>
      <c r="AD177" s="23"/>
    </row>
    <row r="178" spans="1:1037" ht="39.75" hidden="1" thickTop="1" thickBot="1" x14ac:dyDescent="0.25">
      <c r="A178" s="23" t="s">
        <v>201</v>
      </c>
      <c r="B178" s="23" t="s">
        <v>141</v>
      </c>
      <c r="C178" s="23" t="s">
        <v>288</v>
      </c>
      <c r="D178" s="23" t="s">
        <v>83</v>
      </c>
      <c r="E178" s="23" t="s">
        <v>1053</v>
      </c>
      <c r="F178" s="23" t="s">
        <v>1057</v>
      </c>
      <c r="G178" s="23" t="s">
        <v>1055</v>
      </c>
      <c r="H178" s="23" t="s">
        <v>1055</v>
      </c>
      <c r="I178" s="24" t="s">
        <v>143</v>
      </c>
      <c r="J178" s="189" t="str">
        <f>+VLOOKUP(I178,Feuil1!A:C,2,FALSE)</f>
        <v>R2-2-1-8</v>
      </c>
      <c r="K178" s="24" t="s">
        <v>14</v>
      </c>
      <c r="L178" s="29"/>
      <c r="M178" s="59">
        <v>4</v>
      </c>
      <c r="N178" s="60">
        <v>3</v>
      </c>
      <c r="O178" s="42">
        <f t="shared" si="10"/>
        <v>12</v>
      </c>
      <c r="P178" s="42">
        <f t="shared" si="11"/>
        <v>3</v>
      </c>
      <c r="Q178" s="44"/>
      <c r="R178" s="59">
        <v>3</v>
      </c>
      <c r="S178" s="25"/>
      <c r="T178" s="59">
        <v>5</v>
      </c>
      <c r="U178" s="25"/>
      <c r="V178" s="59">
        <v>5</v>
      </c>
      <c r="W178" s="41">
        <f t="shared" si="12"/>
        <v>13</v>
      </c>
      <c r="X178" s="50">
        <f t="shared" si="13"/>
        <v>1</v>
      </c>
      <c r="Y178" s="52">
        <f t="shared" si="14"/>
        <v>3</v>
      </c>
      <c r="Z178" s="23"/>
      <c r="AA178" s="57"/>
      <c r="AB178" s="23"/>
      <c r="AC178" s="23"/>
      <c r="AD178" s="23"/>
    </row>
    <row r="179" spans="1:1037" ht="39.75" hidden="1" thickTop="1" thickBot="1" x14ac:dyDescent="0.25">
      <c r="A179" s="23" t="s">
        <v>201</v>
      </c>
      <c r="B179" s="23" t="s">
        <v>141</v>
      </c>
      <c r="C179" s="23" t="s">
        <v>288</v>
      </c>
      <c r="D179" s="23" t="s">
        <v>83</v>
      </c>
      <c r="E179" s="23" t="s">
        <v>1053</v>
      </c>
      <c r="F179" s="23" t="s">
        <v>1057</v>
      </c>
      <c r="G179" s="23" t="s">
        <v>1055</v>
      </c>
      <c r="H179" s="23" t="s">
        <v>1055</v>
      </c>
      <c r="I179" s="24" t="s">
        <v>143</v>
      </c>
      <c r="J179" s="189" t="str">
        <f>+VLOOKUP(I179,Feuil1!A:C,2,FALSE)</f>
        <v>R2-2-1-8</v>
      </c>
      <c r="K179" s="24" t="s">
        <v>307</v>
      </c>
      <c r="L179" s="29"/>
      <c r="M179" s="59">
        <v>4</v>
      </c>
      <c r="N179" s="60">
        <v>4</v>
      </c>
      <c r="O179" s="42">
        <f t="shared" si="10"/>
        <v>16</v>
      </c>
      <c r="P179" s="42">
        <f t="shared" si="11"/>
        <v>3</v>
      </c>
      <c r="Q179" s="44"/>
      <c r="R179" s="59">
        <v>3</v>
      </c>
      <c r="S179" s="25"/>
      <c r="T179" s="59">
        <v>5</v>
      </c>
      <c r="U179" s="25"/>
      <c r="V179" s="59">
        <v>5</v>
      </c>
      <c r="W179" s="41">
        <f t="shared" si="12"/>
        <v>13</v>
      </c>
      <c r="X179" s="50">
        <f t="shared" si="13"/>
        <v>1</v>
      </c>
      <c r="Y179" s="52">
        <f t="shared" si="14"/>
        <v>3</v>
      </c>
      <c r="Z179" s="23"/>
      <c r="AA179" s="57"/>
      <c r="AB179" s="23"/>
      <c r="AC179" s="23"/>
      <c r="AD179" s="23"/>
    </row>
    <row r="180" spans="1:1037" ht="180" hidden="1" thickTop="1" thickBot="1" x14ac:dyDescent="0.25">
      <c r="A180" s="23" t="s">
        <v>201</v>
      </c>
      <c r="B180" s="23" t="s">
        <v>141</v>
      </c>
      <c r="C180" s="23" t="s">
        <v>288</v>
      </c>
      <c r="D180" s="23" t="s">
        <v>83</v>
      </c>
      <c r="E180" s="23" t="s">
        <v>1053</v>
      </c>
      <c r="F180" s="23" t="s">
        <v>1057</v>
      </c>
      <c r="G180" s="23" t="s">
        <v>1055</v>
      </c>
      <c r="H180" s="23" t="s">
        <v>1055</v>
      </c>
      <c r="I180" s="24" t="s">
        <v>203</v>
      </c>
      <c r="J180" s="189" t="str">
        <f>+VLOOKUP(I180,Feuil1!A:C,2,FALSE)</f>
        <v>R2-2-1-10</v>
      </c>
      <c r="K180" s="24" t="s">
        <v>308</v>
      </c>
      <c r="L180" s="29"/>
      <c r="M180" s="59">
        <v>4</v>
      </c>
      <c r="N180" s="60">
        <v>3</v>
      </c>
      <c r="O180" s="42">
        <f t="shared" si="10"/>
        <v>12</v>
      </c>
      <c r="P180" s="42">
        <f t="shared" si="11"/>
        <v>3</v>
      </c>
      <c r="Q180" s="44" t="s">
        <v>309</v>
      </c>
      <c r="R180" s="59">
        <v>3</v>
      </c>
      <c r="S180" s="25" t="s">
        <v>310</v>
      </c>
      <c r="T180" s="59">
        <v>5</v>
      </c>
      <c r="U180" s="25" t="s">
        <v>202</v>
      </c>
      <c r="V180" s="59">
        <v>5</v>
      </c>
      <c r="W180" s="41">
        <f t="shared" si="12"/>
        <v>13</v>
      </c>
      <c r="X180" s="50">
        <f t="shared" si="13"/>
        <v>1</v>
      </c>
      <c r="Y180" s="52">
        <f t="shared" si="14"/>
        <v>3</v>
      </c>
      <c r="Z180" s="23"/>
      <c r="AA180" s="57"/>
      <c r="AB180" s="23"/>
      <c r="AC180" s="23"/>
      <c r="AD180" s="23"/>
    </row>
    <row r="181" spans="1:1037" ht="39.75" hidden="1" thickTop="1" thickBot="1" x14ac:dyDescent="0.25">
      <c r="A181" s="23" t="s">
        <v>201</v>
      </c>
      <c r="B181" s="23" t="s">
        <v>141</v>
      </c>
      <c r="C181" s="23" t="s">
        <v>288</v>
      </c>
      <c r="D181" s="23" t="s">
        <v>83</v>
      </c>
      <c r="E181" s="23" t="s">
        <v>1053</v>
      </c>
      <c r="F181" s="23" t="s">
        <v>1057</v>
      </c>
      <c r="G181" s="23" t="s">
        <v>1055</v>
      </c>
      <c r="H181" s="23" t="s">
        <v>1055</v>
      </c>
      <c r="I181" s="24" t="s">
        <v>203</v>
      </c>
      <c r="J181" s="189" t="str">
        <f>+VLOOKUP(I181,Feuil1!A:C,2,FALSE)</f>
        <v>R2-2-1-10</v>
      </c>
      <c r="K181" s="24" t="s">
        <v>311</v>
      </c>
      <c r="L181" s="29"/>
      <c r="M181" s="59">
        <v>4</v>
      </c>
      <c r="N181" s="60">
        <v>4</v>
      </c>
      <c r="O181" s="42">
        <f t="shared" si="10"/>
        <v>16</v>
      </c>
      <c r="P181" s="42">
        <f t="shared" si="11"/>
        <v>3</v>
      </c>
      <c r="Q181" s="44"/>
      <c r="R181" s="59">
        <v>3</v>
      </c>
      <c r="S181" s="25"/>
      <c r="T181" s="59">
        <v>5</v>
      </c>
      <c r="U181" s="25"/>
      <c r="V181" s="59">
        <v>5</v>
      </c>
      <c r="W181" s="41">
        <f t="shared" si="12"/>
        <v>13</v>
      </c>
      <c r="X181" s="50">
        <f t="shared" si="13"/>
        <v>1</v>
      </c>
      <c r="Y181" s="52">
        <f t="shared" si="14"/>
        <v>3</v>
      </c>
      <c r="Z181" s="23"/>
      <c r="AA181" s="57"/>
      <c r="AB181" s="23"/>
      <c r="AC181" s="23"/>
      <c r="AD181" s="23"/>
    </row>
    <row r="182" spans="1:1037" ht="154.5" hidden="1" thickTop="1" thickBot="1" x14ac:dyDescent="0.25">
      <c r="A182" s="23" t="s">
        <v>201</v>
      </c>
      <c r="B182" s="23" t="s">
        <v>141</v>
      </c>
      <c r="C182" s="23" t="s">
        <v>288</v>
      </c>
      <c r="D182" s="23" t="s">
        <v>83</v>
      </c>
      <c r="E182" s="23" t="s">
        <v>1053</v>
      </c>
      <c r="F182" s="23" t="s">
        <v>1057</v>
      </c>
      <c r="G182" s="23" t="s">
        <v>1055</v>
      </c>
      <c r="H182" s="23" t="s">
        <v>1055</v>
      </c>
      <c r="I182" s="24" t="s">
        <v>312</v>
      </c>
      <c r="J182" s="189" t="str">
        <f>+VLOOKUP(I182,Feuil1!A:C,2,FALSE)</f>
        <v>R10-1-1-10</v>
      </c>
      <c r="K182" s="24" t="s">
        <v>313</v>
      </c>
      <c r="L182" s="29"/>
      <c r="M182" s="59">
        <v>4</v>
      </c>
      <c r="N182" s="60">
        <v>3</v>
      </c>
      <c r="O182" s="42">
        <f t="shared" si="10"/>
        <v>12</v>
      </c>
      <c r="P182" s="42">
        <f t="shared" si="11"/>
        <v>3</v>
      </c>
      <c r="Q182" s="44" t="s">
        <v>314</v>
      </c>
      <c r="R182" s="59">
        <v>3</v>
      </c>
      <c r="S182" s="25" t="s">
        <v>315</v>
      </c>
      <c r="T182" s="59">
        <v>5</v>
      </c>
      <c r="U182" s="25" t="s">
        <v>316</v>
      </c>
      <c r="V182" s="59">
        <v>5</v>
      </c>
      <c r="W182" s="41">
        <f t="shared" si="12"/>
        <v>13</v>
      </c>
      <c r="X182" s="50">
        <f t="shared" si="13"/>
        <v>1</v>
      </c>
      <c r="Y182" s="52">
        <f t="shared" si="14"/>
        <v>3</v>
      </c>
      <c r="Z182" s="23"/>
      <c r="AA182" s="57"/>
      <c r="AB182" s="23"/>
      <c r="AC182" s="23"/>
      <c r="AD182" s="23"/>
    </row>
    <row r="183" spans="1:1037" ht="39.75" hidden="1" thickTop="1" thickBot="1" x14ac:dyDescent="0.25">
      <c r="A183" s="23" t="s">
        <v>201</v>
      </c>
      <c r="B183" s="23" t="s">
        <v>141</v>
      </c>
      <c r="C183" s="23" t="s">
        <v>288</v>
      </c>
      <c r="D183" s="23" t="s">
        <v>83</v>
      </c>
      <c r="E183" s="23" t="s">
        <v>1053</v>
      </c>
      <c r="F183" s="23" t="s">
        <v>1057</v>
      </c>
      <c r="G183" s="23" t="s">
        <v>1055</v>
      </c>
      <c r="H183" s="23" t="s">
        <v>1055</v>
      </c>
      <c r="I183" s="24" t="s">
        <v>312</v>
      </c>
      <c r="J183" s="189" t="str">
        <f>+VLOOKUP(I183,Feuil1!A:C,2,FALSE)</f>
        <v>R10-1-1-10</v>
      </c>
      <c r="K183" s="24" t="s">
        <v>317</v>
      </c>
      <c r="L183" s="29"/>
      <c r="M183" s="59">
        <v>4</v>
      </c>
      <c r="N183" s="60">
        <v>4</v>
      </c>
      <c r="O183" s="42">
        <f t="shared" si="10"/>
        <v>16</v>
      </c>
      <c r="P183" s="42">
        <f t="shared" si="11"/>
        <v>3</v>
      </c>
      <c r="Q183" s="44"/>
      <c r="R183" s="59">
        <v>3</v>
      </c>
      <c r="S183" s="25"/>
      <c r="T183" s="59">
        <v>5</v>
      </c>
      <c r="U183" s="25"/>
      <c r="V183" s="59">
        <v>5</v>
      </c>
      <c r="W183" s="41">
        <f t="shared" si="12"/>
        <v>13</v>
      </c>
      <c r="X183" s="50">
        <f t="shared" si="13"/>
        <v>1</v>
      </c>
      <c r="Y183" s="52">
        <f t="shared" si="14"/>
        <v>3</v>
      </c>
      <c r="Z183" s="23"/>
      <c r="AA183" s="57"/>
      <c r="AB183" s="23"/>
      <c r="AC183" s="23"/>
      <c r="AD183" s="23"/>
    </row>
    <row r="184" spans="1:1037" ht="39.75" hidden="1" thickTop="1" thickBot="1" x14ac:dyDescent="0.25">
      <c r="A184" s="23" t="s">
        <v>201</v>
      </c>
      <c r="B184" s="23" t="s">
        <v>141</v>
      </c>
      <c r="C184" s="23" t="s">
        <v>288</v>
      </c>
      <c r="D184" s="23" t="s">
        <v>83</v>
      </c>
      <c r="E184" s="23" t="s">
        <v>1053</v>
      </c>
      <c r="F184" s="23" t="s">
        <v>1057</v>
      </c>
      <c r="G184" s="23" t="s">
        <v>1055</v>
      </c>
      <c r="H184" s="23" t="s">
        <v>1055</v>
      </c>
      <c r="I184" s="24" t="s">
        <v>312</v>
      </c>
      <c r="J184" s="189" t="str">
        <f>+VLOOKUP(I184,Feuil1!A:C,2,FALSE)</f>
        <v>R10-1-1-10</v>
      </c>
      <c r="K184" s="24" t="s">
        <v>318</v>
      </c>
      <c r="L184" s="29"/>
      <c r="M184" s="59">
        <v>4</v>
      </c>
      <c r="N184" s="60">
        <v>4</v>
      </c>
      <c r="O184" s="42">
        <f t="shared" si="10"/>
        <v>16</v>
      </c>
      <c r="P184" s="42">
        <f t="shared" si="11"/>
        <v>3</v>
      </c>
      <c r="Q184" s="44"/>
      <c r="R184" s="59">
        <v>3</v>
      </c>
      <c r="S184" s="25"/>
      <c r="T184" s="59">
        <v>5</v>
      </c>
      <c r="U184" s="25"/>
      <c r="V184" s="59">
        <v>5</v>
      </c>
      <c r="W184" s="41">
        <f t="shared" si="12"/>
        <v>13</v>
      </c>
      <c r="X184" s="50">
        <f t="shared" si="13"/>
        <v>1</v>
      </c>
      <c r="Y184" s="52">
        <f t="shared" si="14"/>
        <v>3</v>
      </c>
      <c r="Z184" s="23"/>
      <c r="AA184" s="57"/>
      <c r="AB184" s="23"/>
      <c r="AC184" s="23"/>
      <c r="AD184" s="23"/>
    </row>
    <row r="185" spans="1:1037" ht="205.5" hidden="1" thickTop="1" thickBot="1" x14ac:dyDescent="0.25">
      <c r="A185" s="23" t="s">
        <v>201</v>
      </c>
      <c r="B185" s="23" t="s">
        <v>141</v>
      </c>
      <c r="C185" s="23" t="s">
        <v>288</v>
      </c>
      <c r="D185" s="23" t="s">
        <v>83</v>
      </c>
      <c r="E185" s="23" t="s">
        <v>1053</v>
      </c>
      <c r="F185" s="23" t="s">
        <v>1057</v>
      </c>
      <c r="G185" s="23" t="s">
        <v>1055</v>
      </c>
      <c r="H185" s="23" t="s">
        <v>1055</v>
      </c>
      <c r="I185" s="24" t="s">
        <v>319</v>
      </c>
      <c r="J185" s="189" t="str">
        <f>+VLOOKUP(I185,Feuil1!A:C,2,FALSE)</f>
        <v>R10-1-1-13</v>
      </c>
      <c r="K185" s="24" t="s">
        <v>320</v>
      </c>
      <c r="L185" s="29"/>
      <c r="M185" s="59">
        <v>4</v>
      </c>
      <c r="N185" s="60">
        <v>3</v>
      </c>
      <c r="O185" s="42">
        <f t="shared" si="10"/>
        <v>12</v>
      </c>
      <c r="P185" s="42">
        <f t="shared" si="11"/>
        <v>3</v>
      </c>
      <c r="Q185" s="44" t="s">
        <v>321</v>
      </c>
      <c r="R185" s="59">
        <v>3</v>
      </c>
      <c r="S185" s="25" t="s">
        <v>322</v>
      </c>
      <c r="T185" s="59">
        <v>5</v>
      </c>
      <c r="U185" s="25" t="s">
        <v>323</v>
      </c>
      <c r="V185" s="59">
        <v>5</v>
      </c>
      <c r="W185" s="41">
        <f t="shared" si="12"/>
        <v>13</v>
      </c>
      <c r="X185" s="50">
        <f t="shared" si="13"/>
        <v>1</v>
      </c>
      <c r="Y185" s="52">
        <f t="shared" si="14"/>
        <v>3</v>
      </c>
      <c r="Z185" s="23"/>
      <c r="AA185" s="57"/>
      <c r="AB185" s="23"/>
      <c r="AC185" s="23"/>
      <c r="AD185" s="23"/>
    </row>
    <row r="186" spans="1:1037" s="33" customFormat="1" ht="248.25" hidden="1" customHeight="1" thickTop="1" thickBot="1" x14ac:dyDescent="0.25">
      <c r="A186" s="23" t="s">
        <v>201</v>
      </c>
      <c r="B186" s="23" t="s">
        <v>141</v>
      </c>
      <c r="C186" s="23" t="s">
        <v>288</v>
      </c>
      <c r="D186" s="23" t="s">
        <v>83</v>
      </c>
      <c r="E186" s="23" t="s">
        <v>1053</v>
      </c>
      <c r="F186" s="23" t="s">
        <v>1057</v>
      </c>
      <c r="G186" s="23" t="s">
        <v>1055</v>
      </c>
      <c r="H186" s="23" t="s">
        <v>1055</v>
      </c>
      <c r="I186" s="24" t="s">
        <v>217</v>
      </c>
      <c r="J186" s="189" t="str">
        <f>+VLOOKUP(I186,Feuil1!A:C,2,FALSE)</f>
        <v>R2-2-1-22</v>
      </c>
      <c r="K186" s="24" t="s">
        <v>324</v>
      </c>
      <c r="L186" s="29"/>
      <c r="M186" s="59">
        <v>4</v>
      </c>
      <c r="N186" s="60">
        <v>3</v>
      </c>
      <c r="O186" s="42">
        <f t="shared" si="10"/>
        <v>12</v>
      </c>
      <c r="P186" s="42">
        <f t="shared" si="11"/>
        <v>3</v>
      </c>
      <c r="Q186" s="44" t="s">
        <v>325</v>
      </c>
      <c r="R186" s="59">
        <v>3</v>
      </c>
      <c r="S186" s="25" t="s">
        <v>326</v>
      </c>
      <c r="T186" s="59">
        <v>5</v>
      </c>
      <c r="U186" s="25" t="s">
        <v>327</v>
      </c>
      <c r="V186" s="59">
        <v>5</v>
      </c>
      <c r="W186" s="41">
        <f t="shared" si="12"/>
        <v>13</v>
      </c>
      <c r="X186" s="50">
        <f t="shared" si="13"/>
        <v>1</v>
      </c>
      <c r="Y186" s="52">
        <f t="shared" si="14"/>
        <v>3</v>
      </c>
      <c r="Z186" s="23"/>
      <c r="AA186" s="57"/>
      <c r="AB186" s="23"/>
      <c r="AC186" s="23"/>
      <c r="AD186" s="23"/>
      <c r="AE186" s="21"/>
      <c r="AF186" s="21"/>
      <c r="AG186" s="21"/>
      <c r="AH186" s="21"/>
      <c r="AI186" s="21"/>
      <c r="AJ186" s="21"/>
      <c r="AK186" s="21"/>
      <c r="AL186" s="21"/>
      <c r="AM186" s="21"/>
      <c r="AN186" s="21"/>
      <c r="AO186" s="21"/>
      <c r="AP186" s="21"/>
      <c r="AQ186" s="21"/>
      <c r="AR186" s="21"/>
      <c r="AS186" s="21"/>
      <c r="AT186" s="21"/>
      <c r="AU186" s="21"/>
      <c r="AV186" s="21"/>
      <c r="AW186" s="21"/>
      <c r="AX186" s="21"/>
      <c r="AY186" s="21"/>
      <c r="AZ186" s="21"/>
      <c r="BA186" s="21"/>
      <c r="BB186" s="21"/>
      <c r="BC186" s="21"/>
      <c r="BD186" s="21"/>
      <c r="BE186" s="21"/>
      <c r="BF186" s="21"/>
      <c r="BG186" s="21"/>
      <c r="BH186" s="21"/>
      <c r="BI186" s="21"/>
      <c r="BJ186" s="21"/>
      <c r="BK186" s="21"/>
      <c r="BL186" s="21"/>
      <c r="BM186" s="21"/>
      <c r="BN186" s="21"/>
      <c r="BO186" s="21"/>
      <c r="BP186" s="21"/>
      <c r="BQ186" s="21"/>
      <c r="BR186" s="21"/>
      <c r="BS186" s="21"/>
      <c r="BT186" s="21"/>
      <c r="BU186" s="21"/>
      <c r="BV186" s="21"/>
      <c r="BW186" s="21"/>
      <c r="BX186" s="21"/>
      <c r="BY186" s="21"/>
      <c r="BZ186" s="21"/>
      <c r="CA186" s="21"/>
      <c r="CB186" s="21"/>
      <c r="CC186" s="21"/>
      <c r="CD186" s="21"/>
      <c r="CE186" s="21"/>
      <c r="CF186" s="21"/>
      <c r="CG186" s="21"/>
      <c r="CH186" s="21"/>
      <c r="CI186" s="21"/>
      <c r="CJ186" s="21"/>
      <c r="CK186" s="21"/>
      <c r="CL186" s="21"/>
      <c r="CM186" s="21"/>
      <c r="CN186" s="21"/>
      <c r="CO186" s="21"/>
      <c r="CP186" s="21"/>
      <c r="CQ186" s="21"/>
      <c r="CR186" s="21"/>
      <c r="CS186" s="21"/>
      <c r="CT186" s="21"/>
      <c r="CU186" s="21"/>
      <c r="CV186" s="21"/>
      <c r="CW186" s="21"/>
      <c r="CX186" s="21"/>
      <c r="CY186" s="21"/>
      <c r="CZ186" s="21"/>
      <c r="DA186" s="21"/>
      <c r="DB186" s="21"/>
      <c r="DC186" s="21"/>
      <c r="DD186" s="21"/>
      <c r="DE186" s="21"/>
      <c r="DF186" s="21"/>
      <c r="DG186" s="21"/>
      <c r="DH186" s="21"/>
      <c r="DI186" s="21"/>
      <c r="DJ186" s="21"/>
      <c r="DK186" s="21"/>
      <c r="DL186" s="21"/>
      <c r="DM186" s="21"/>
      <c r="DN186" s="21"/>
      <c r="DO186" s="21"/>
      <c r="DP186" s="21"/>
      <c r="DQ186" s="21"/>
      <c r="DR186" s="21"/>
      <c r="DS186" s="21"/>
      <c r="DT186" s="21"/>
      <c r="DU186" s="21"/>
      <c r="DV186" s="21"/>
      <c r="DW186" s="21"/>
      <c r="DX186" s="21"/>
      <c r="DY186" s="21"/>
      <c r="DZ186" s="21"/>
      <c r="EA186" s="21"/>
      <c r="EB186" s="21"/>
      <c r="EC186" s="21"/>
      <c r="ED186" s="21"/>
      <c r="EE186" s="21"/>
      <c r="EF186" s="21"/>
      <c r="EG186" s="21"/>
      <c r="EH186" s="21"/>
      <c r="EI186" s="21"/>
      <c r="EJ186" s="21"/>
      <c r="EK186" s="21"/>
      <c r="EL186" s="21"/>
      <c r="EM186" s="21"/>
      <c r="EN186" s="21"/>
      <c r="EO186" s="21"/>
      <c r="EP186" s="21"/>
      <c r="EQ186" s="21"/>
      <c r="ER186" s="21"/>
      <c r="ES186" s="21"/>
      <c r="ET186" s="21"/>
      <c r="EU186" s="21"/>
      <c r="EV186" s="21"/>
      <c r="EW186" s="21"/>
      <c r="EX186" s="21"/>
      <c r="EY186" s="21"/>
      <c r="EZ186" s="21"/>
      <c r="FA186" s="21"/>
      <c r="FB186" s="21"/>
      <c r="FC186" s="21"/>
      <c r="FD186" s="21"/>
      <c r="FE186" s="21"/>
      <c r="FF186" s="21"/>
      <c r="FG186" s="21"/>
      <c r="FH186" s="21"/>
      <c r="FI186" s="21"/>
      <c r="FJ186" s="21"/>
      <c r="FK186" s="21"/>
      <c r="FL186" s="21"/>
      <c r="FM186" s="21"/>
      <c r="FN186" s="21"/>
      <c r="FO186" s="21"/>
      <c r="FP186" s="21"/>
      <c r="FQ186" s="21"/>
      <c r="FR186" s="21"/>
      <c r="FS186" s="21"/>
      <c r="FT186" s="21"/>
      <c r="FU186" s="21"/>
      <c r="FV186" s="21"/>
      <c r="FW186" s="21"/>
      <c r="FX186" s="21"/>
      <c r="FY186" s="21"/>
      <c r="FZ186" s="21"/>
      <c r="GA186" s="21"/>
      <c r="GB186" s="21"/>
      <c r="GC186" s="21"/>
      <c r="GD186" s="21"/>
      <c r="GE186" s="21"/>
      <c r="GF186" s="21"/>
      <c r="GG186" s="21"/>
      <c r="GH186" s="21"/>
      <c r="GI186" s="21"/>
      <c r="GJ186" s="21"/>
      <c r="GK186" s="21"/>
      <c r="GL186" s="21"/>
      <c r="GM186" s="21"/>
      <c r="GN186" s="21"/>
      <c r="GO186" s="21"/>
      <c r="GP186" s="21"/>
      <c r="GQ186" s="21"/>
      <c r="GR186" s="21"/>
      <c r="GS186" s="21"/>
      <c r="GT186" s="21"/>
      <c r="GU186" s="21"/>
      <c r="GV186" s="21"/>
      <c r="GW186" s="21"/>
      <c r="GX186" s="21"/>
      <c r="GY186" s="21"/>
      <c r="GZ186" s="21"/>
      <c r="HA186" s="21"/>
      <c r="HB186" s="21"/>
      <c r="HC186" s="21"/>
      <c r="HD186" s="21"/>
      <c r="HE186" s="21"/>
      <c r="HF186" s="21"/>
      <c r="HG186" s="21"/>
      <c r="HH186" s="21"/>
      <c r="HI186" s="21"/>
      <c r="HJ186" s="21"/>
      <c r="HK186" s="21"/>
      <c r="HL186" s="21"/>
      <c r="HM186" s="21"/>
      <c r="HN186" s="21"/>
      <c r="HO186" s="21"/>
      <c r="HP186" s="21"/>
      <c r="HQ186" s="21"/>
      <c r="HR186" s="21"/>
      <c r="HS186" s="21"/>
      <c r="HT186" s="21"/>
      <c r="HU186" s="21"/>
      <c r="HV186" s="21"/>
      <c r="HW186" s="21"/>
      <c r="HX186" s="21"/>
      <c r="HY186" s="21"/>
      <c r="HZ186" s="21"/>
      <c r="IA186" s="21"/>
      <c r="IB186" s="21"/>
      <c r="IC186" s="21"/>
      <c r="ID186" s="21"/>
      <c r="IE186" s="21"/>
      <c r="IF186" s="21"/>
      <c r="IG186" s="21"/>
      <c r="IH186" s="21"/>
      <c r="II186" s="21"/>
      <c r="IJ186" s="21"/>
      <c r="IK186" s="21"/>
      <c r="IL186" s="21"/>
      <c r="IM186" s="21"/>
      <c r="IN186" s="21"/>
      <c r="IO186" s="21"/>
      <c r="IP186" s="21"/>
      <c r="IQ186" s="21"/>
      <c r="IR186" s="21"/>
      <c r="IS186" s="21"/>
      <c r="IT186" s="21"/>
      <c r="IU186" s="21"/>
      <c r="IV186" s="21"/>
      <c r="IW186" s="21"/>
      <c r="IX186" s="21"/>
      <c r="IY186" s="21"/>
      <c r="IZ186" s="21"/>
      <c r="JA186" s="21"/>
      <c r="JB186" s="21"/>
      <c r="JC186" s="21"/>
      <c r="JD186" s="21"/>
      <c r="JE186" s="21"/>
      <c r="JF186" s="21"/>
      <c r="JG186" s="21"/>
      <c r="JH186" s="21"/>
      <c r="JI186" s="21"/>
      <c r="JJ186" s="21"/>
      <c r="JK186" s="21"/>
      <c r="JL186" s="21"/>
      <c r="JM186" s="21"/>
      <c r="JN186" s="21"/>
      <c r="JO186" s="21"/>
      <c r="JP186" s="21"/>
      <c r="JQ186" s="21"/>
      <c r="JR186" s="21"/>
      <c r="JS186" s="21"/>
      <c r="JT186" s="21"/>
      <c r="JU186" s="21"/>
      <c r="JV186" s="21"/>
      <c r="JW186" s="21"/>
      <c r="JX186" s="21"/>
      <c r="JY186" s="21"/>
      <c r="JZ186" s="21"/>
      <c r="KA186" s="21"/>
      <c r="KB186" s="21"/>
      <c r="KC186" s="21"/>
      <c r="KD186" s="21"/>
      <c r="KE186" s="21"/>
      <c r="KF186" s="21"/>
      <c r="KG186" s="21"/>
      <c r="KH186" s="21"/>
      <c r="KI186" s="21"/>
      <c r="KJ186" s="21"/>
      <c r="KK186" s="21"/>
      <c r="KL186" s="21"/>
      <c r="KM186" s="21"/>
      <c r="KN186" s="21"/>
      <c r="KO186" s="21"/>
      <c r="KP186" s="21"/>
      <c r="KQ186" s="21"/>
      <c r="KR186" s="21"/>
      <c r="KS186" s="21"/>
      <c r="KT186" s="21"/>
      <c r="KU186" s="21"/>
      <c r="KV186" s="21"/>
      <c r="KW186" s="21"/>
      <c r="KX186" s="21"/>
      <c r="KY186" s="21"/>
      <c r="KZ186" s="21"/>
      <c r="LA186" s="21"/>
      <c r="LB186" s="21"/>
      <c r="LC186" s="21"/>
      <c r="LD186" s="21"/>
      <c r="LE186" s="21"/>
      <c r="LF186" s="21"/>
      <c r="LG186" s="21"/>
      <c r="LH186" s="21"/>
      <c r="LI186" s="21"/>
      <c r="LJ186" s="21"/>
      <c r="LK186" s="21"/>
      <c r="LL186" s="21"/>
      <c r="LM186" s="21"/>
      <c r="LN186" s="21"/>
      <c r="LO186" s="21"/>
      <c r="LP186" s="21"/>
      <c r="LQ186" s="21"/>
      <c r="LR186" s="21"/>
      <c r="LS186" s="21"/>
      <c r="LT186" s="21"/>
      <c r="LU186" s="21"/>
      <c r="LV186" s="21"/>
      <c r="LW186" s="21"/>
      <c r="LX186" s="21"/>
      <c r="LY186" s="21"/>
      <c r="LZ186" s="21"/>
      <c r="MA186" s="21"/>
      <c r="MB186" s="21"/>
      <c r="MC186" s="21"/>
      <c r="MD186" s="21"/>
      <c r="ME186" s="21"/>
      <c r="MF186" s="21"/>
      <c r="MG186" s="21"/>
      <c r="MH186" s="21"/>
      <c r="MI186" s="21"/>
      <c r="MJ186" s="21"/>
      <c r="MK186" s="21"/>
      <c r="ML186" s="21"/>
      <c r="MM186" s="21"/>
      <c r="MN186" s="21"/>
      <c r="MO186" s="21"/>
      <c r="MP186" s="21"/>
      <c r="MQ186" s="21"/>
      <c r="MR186" s="21"/>
      <c r="MS186" s="21"/>
      <c r="MT186" s="21"/>
      <c r="MU186" s="21"/>
      <c r="MV186" s="21"/>
      <c r="MW186" s="21"/>
      <c r="MX186" s="21"/>
      <c r="MY186" s="21"/>
      <c r="MZ186" s="21"/>
      <c r="NA186" s="21"/>
      <c r="NB186" s="21"/>
      <c r="NC186" s="21"/>
      <c r="ND186" s="21"/>
      <c r="NE186" s="21"/>
      <c r="NF186" s="21"/>
      <c r="NG186" s="21"/>
      <c r="NH186" s="21"/>
      <c r="NI186" s="21"/>
      <c r="NJ186" s="21"/>
      <c r="NK186" s="21"/>
      <c r="NL186" s="21"/>
      <c r="NM186" s="21"/>
      <c r="NN186" s="21"/>
      <c r="NO186" s="21"/>
      <c r="NP186" s="21"/>
      <c r="NQ186" s="21"/>
      <c r="NR186" s="21"/>
      <c r="NS186" s="21"/>
      <c r="NT186" s="21"/>
      <c r="NU186" s="21"/>
      <c r="NV186" s="21"/>
      <c r="NW186" s="21"/>
      <c r="NX186" s="21"/>
      <c r="NY186" s="21"/>
      <c r="NZ186" s="21"/>
      <c r="OA186" s="21"/>
      <c r="OB186" s="21"/>
      <c r="OC186" s="21"/>
      <c r="OD186" s="21"/>
      <c r="OE186" s="21"/>
      <c r="OF186" s="21"/>
      <c r="OG186" s="21"/>
      <c r="OH186" s="21"/>
      <c r="OI186" s="21"/>
      <c r="OJ186" s="21"/>
      <c r="OK186" s="21"/>
      <c r="OL186" s="21"/>
      <c r="OM186" s="21"/>
      <c r="ON186" s="21"/>
      <c r="OO186" s="21"/>
      <c r="OP186" s="21"/>
      <c r="OQ186" s="21"/>
      <c r="OR186" s="21"/>
      <c r="OS186" s="21"/>
      <c r="OT186" s="21"/>
      <c r="OU186" s="21"/>
      <c r="OV186" s="21"/>
      <c r="OW186" s="21"/>
      <c r="OX186" s="21"/>
      <c r="OY186" s="21"/>
      <c r="OZ186" s="21"/>
      <c r="PA186" s="21"/>
      <c r="PB186" s="21"/>
      <c r="PC186" s="21"/>
      <c r="PD186" s="21"/>
      <c r="PE186" s="21"/>
      <c r="PF186" s="21"/>
      <c r="PG186" s="21"/>
      <c r="PH186" s="21"/>
      <c r="PI186" s="21"/>
      <c r="PJ186" s="21"/>
      <c r="PK186" s="21"/>
      <c r="PL186" s="21"/>
      <c r="PM186" s="21"/>
      <c r="PN186" s="21"/>
      <c r="PO186" s="21"/>
      <c r="PP186" s="21"/>
      <c r="PQ186" s="21"/>
      <c r="PR186" s="21"/>
      <c r="PS186" s="21"/>
      <c r="PT186" s="21"/>
      <c r="PU186" s="21"/>
      <c r="PV186" s="21"/>
      <c r="PW186" s="21"/>
      <c r="PX186" s="21"/>
      <c r="PY186" s="21"/>
      <c r="PZ186" s="21"/>
      <c r="QA186" s="21"/>
      <c r="QB186" s="21"/>
      <c r="QC186" s="21"/>
      <c r="QD186" s="21"/>
      <c r="QE186" s="21"/>
      <c r="QF186" s="21"/>
      <c r="QG186" s="21"/>
      <c r="QH186" s="21"/>
      <c r="QI186" s="21"/>
      <c r="QJ186" s="21"/>
      <c r="QK186" s="21"/>
      <c r="QL186" s="21"/>
      <c r="QM186" s="21"/>
      <c r="QN186" s="21"/>
      <c r="QO186" s="21"/>
      <c r="QP186" s="21"/>
      <c r="QQ186" s="21"/>
      <c r="QR186" s="21"/>
      <c r="QS186" s="21"/>
      <c r="QT186" s="21"/>
      <c r="QU186" s="21"/>
      <c r="QV186" s="21"/>
      <c r="QW186" s="21"/>
      <c r="QX186" s="21"/>
      <c r="QY186" s="21"/>
      <c r="QZ186" s="21"/>
      <c r="RA186" s="21"/>
      <c r="RB186" s="21"/>
      <c r="RC186" s="21"/>
      <c r="RD186" s="21"/>
      <c r="RE186" s="21"/>
      <c r="RF186" s="21"/>
      <c r="RG186" s="21"/>
      <c r="RH186" s="21"/>
      <c r="RI186" s="21"/>
      <c r="RJ186" s="21"/>
      <c r="RK186" s="21"/>
      <c r="RL186" s="21"/>
      <c r="RM186" s="21"/>
      <c r="RN186" s="21"/>
      <c r="RO186" s="21"/>
      <c r="RP186" s="21"/>
      <c r="RQ186" s="21"/>
      <c r="RR186" s="21"/>
      <c r="RS186" s="21"/>
      <c r="RT186" s="21"/>
      <c r="RU186" s="21"/>
      <c r="RV186" s="21"/>
      <c r="RW186" s="21"/>
      <c r="RX186" s="21"/>
      <c r="RY186" s="21"/>
      <c r="RZ186" s="21"/>
      <c r="SA186" s="21"/>
      <c r="SB186" s="21"/>
      <c r="SC186" s="21"/>
      <c r="SD186" s="21"/>
      <c r="SE186" s="21"/>
      <c r="SF186" s="21"/>
      <c r="SG186" s="21"/>
      <c r="SH186" s="21"/>
      <c r="SI186" s="21"/>
      <c r="SJ186" s="21"/>
      <c r="SK186" s="21"/>
      <c r="SL186" s="21"/>
      <c r="SM186" s="21"/>
      <c r="SN186" s="21"/>
      <c r="SO186" s="21"/>
      <c r="SP186" s="21"/>
      <c r="SQ186" s="21"/>
      <c r="SR186" s="21"/>
      <c r="SS186" s="21"/>
      <c r="ST186" s="21"/>
      <c r="SU186" s="21"/>
      <c r="SV186" s="21"/>
      <c r="SW186" s="21"/>
      <c r="SX186" s="21"/>
      <c r="SY186" s="21"/>
      <c r="SZ186" s="21"/>
      <c r="TA186" s="21"/>
      <c r="TB186" s="21"/>
      <c r="TC186" s="21"/>
      <c r="TD186" s="21"/>
      <c r="TE186" s="21"/>
      <c r="TF186" s="21"/>
      <c r="TG186" s="21"/>
      <c r="TH186" s="21"/>
      <c r="TI186" s="21"/>
      <c r="TJ186" s="21"/>
      <c r="TK186" s="21"/>
      <c r="TL186" s="21"/>
      <c r="TM186" s="21"/>
      <c r="TN186" s="21"/>
      <c r="TO186" s="21"/>
      <c r="TP186" s="21"/>
      <c r="TQ186" s="21"/>
      <c r="TR186" s="21"/>
      <c r="TS186" s="21"/>
      <c r="TT186" s="21"/>
      <c r="TU186" s="21"/>
      <c r="TV186" s="21"/>
      <c r="TW186" s="21"/>
      <c r="TX186" s="21"/>
      <c r="TY186" s="21"/>
      <c r="TZ186" s="21"/>
      <c r="UA186" s="21"/>
      <c r="UB186" s="21"/>
      <c r="UC186" s="21"/>
      <c r="UD186" s="21"/>
      <c r="UE186" s="21"/>
      <c r="UF186" s="21"/>
      <c r="UG186" s="21"/>
      <c r="UH186" s="21"/>
      <c r="UI186" s="21"/>
      <c r="UJ186" s="21"/>
      <c r="UK186" s="21"/>
      <c r="UL186" s="21"/>
      <c r="UM186" s="21"/>
      <c r="UN186" s="21"/>
      <c r="UO186" s="21"/>
      <c r="UP186" s="21"/>
      <c r="UQ186" s="21"/>
      <c r="UR186" s="21"/>
      <c r="US186" s="21"/>
      <c r="UT186" s="21"/>
      <c r="UU186" s="21"/>
      <c r="UV186" s="21"/>
      <c r="UW186" s="21"/>
      <c r="UX186" s="21"/>
      <c r="UY186" s="21"/>
      <c r="UZ186" s="21"/>
      <c r="VA186" s="21"/>
      <c r="VB186" s="21"/>
      <c r="VC186" s="21"/>
      <c r="VD186" s="21"/>
      <c r="VE186" s="21"/>
      <c r="VF186" s="21"/>
      <c r="VG186" s="21"/>
      <c r="VH186" s="21"/>
      <c r="VI186" s="21"/>
      <c r="VJ186" s="21"/>
      <c r="VK186" s="21"/>
      <c r="VL186" s="21"/>
      <c r="VM186" s="21"/>
      <c r="VN186" s="21"/>
      <c r="VO186" s="21"/>
      <c r="VP186" s="21"/>
      <c r="VQ186" s="21"/>
      <c r="VR186" s="21"/>
      <c r="VS186" s="21"/>
      <c r="VT186" s="21"/>
      <c r="VU186" s="21"/>
      <c r="VV186" s="21"/>
      <c r="VW186" s="21"/>
      <c r="VX186" s="21"/>
      <c r="VY186" s="21"/>
      <c r="VZ186" s="21"/>
      <c r="WA186" s="21"/>
      <c r="WB186" s="21"/>
      <c r="WC186" s="21"/>
      <c r="WD186" s="21"/>
      <c r="WE186" s="21"/>
      <c r="WF186" s="21"/>
      <c r="WG186" s="21"/>
      <c r="WH186" s="21"/>
      <c r="WI186" s="21"/>
      <c r="WJ186" s="21"/>
      <c r="WK186" s="21"/>
      <c r="WL186" s="21"/>
      <c r="WM186" s="21"/>
      <c r="WN186" s="21"/>
      <c r="WO186" s="21"/>
      <c r="WP186" s="21"/>
      <c r="WQ186" s="21"/>
      <c r="WR186" s="21"/>
      <c r="WS186" s="21"/>
      <c r="WT186" s="21"/>
      <c r="WU186" s="21"/>
      <c r="WV186" s="21"/>
      <c r="WW186" s="21"/>
      <c r="WX186" s="21"/>
      <c r="WY186" s="21"/>
      <c r="WZ186" s="21"/>
      <c r="XA186" s="21"/>
      <c r="XB186" s="21"/>
      <c r="XC186" s="21"/>
      <c r="XD186" s="21"/>
      <c r="XE186" s="21"/>
      <c r="XF186" s="21"/>
      <c r="XG186" s="21"/>
      <c r="XH186" s="21"/>
      <c r="XI186" s="21"/>
      <c r="XJ186" s="21"/>
      <c r="XK186" s="21"/>
      <c r="XL186" s="21"/>
      <c r="XM186" s="21"/>
      <c r="XN186" s="21"/>
      <c r="XO186" s="21"/>
      <c r="XP186" s="21"/>
      <c r="XQ186" s="21"/>
      <c r="XR186" s="21"/>
      <c r="XS186" s="21"/>
      <c r="XT186" s="21"/>
      <c r="XU186" s="21"/>
      <c r="XV186" s="21"/>
      <c r="XW186" s="21"/>
      <c r="XX186" s="21"/>
      <c r="XY186" s="21"/>
      <c r="XZ186" s="21"/>
      <c r="YA186" s="21"/>
      <c r="YB186" s="21"/>
      <c r="YC186" s="21"/>
      <c r="YD186" s="21"/>
      <c r="YE186" s="21"/>
      <c r="YF186" s="21"/>
      <c r="YG186" s="21"/>
      <c r="YH186" s="21"/>
      <c r="YI186" s="21"/>
      <c r="YJ186" s="21"/>
      <c r="YK186" s="21"/>
      <c r="YL186" s="21"/>
      <c r="YM186" s="21"/>
      <c r="YN186" s="21"/>
      <c r="YO186" s="21"/>
      <c r="YP186" s="21"/>
      <c r="YQ186" s="21"/>
      <c r="YR186" s="21"/>
      <c r="YS186" s="21"/>
      <c r="YT186" s="21"/>
      <c r="YU186" s="21"/>
      <c r="YV186" s="21"/>
      <c r="YW186" s="21"/>
      <c r="YX186" s="21"/>
      <c r="YY186" s="21"/>
      <c r="YZ186" s="21"/>
      <c r="ZA186" s="21"/>
      <c r="ZB186" s="21"/>
      <c r="ZC186" s="21"/>
      <c r="ZD186" s="21"/>
      <c r="ZE186" s="21"/>
      <c r="ZF186" s="21"/>
      <c r="ZG186" s="21"/>
      <c r="ZH186" s="21"/>
      <c r="ZI186" s="21"/>
      <c r="ZJ186" s="21"/>
      <c r="ZK186" s="21"/>
      <c r="ZL186" s="21"/>
      <c r="ZM186" s="21"/>
      <c r="ZN186" s="21"/>
      <c r="ZO186" s="21"/>
      <c r="ZP186" s="21"/>
      <c r="ZQ186" s="21"/>
      <c r="ZR186" s="21"/>
      <c r="ZS186" s="21"/>
      <c r="ZT186" s="21"/>
      <c r="ZU186" s="21"/>
      <c r="ZV186" s="21"/>
      <c r="ZW186" s="21"/>
      <c r="ZX186" s="21"/>
      <c r="ZY186" s="21"/>
      <c r="ZZ186" s="21"/>
      <c r="AAA186" s="21"/>
      <c r="AAB186" s="21"/>
      <c r="AAC186" s="21"/>
      <c r="AAD186" s="21"/>
      <c r="AAE186" s="21"/>
      <c r="AAF186" s="21"/>
      <c r="AAG186" s="21"/>
      <c r="AAH186" s="21"/>
      <c r="AAI186" s="21"/>
      <c r="AAJ186" s="21"/>
      <c r="AAK186" s="21"/>
      <c r="AAL186" s="21"/>
      <c r="AAM186" s="21"/>
      <c r="AAN186" s="21"/>
      <c r="AAO186" s="21"/>
      <c r="AAP186" s="21"/>
      <c r="AAQ186" s="21"/>
      <c r="AAR186" s="21"/>
      <c r="AAS186" s="21"/>
      <c r="AAT186" s="21"/>
      <c r="AAU186" s="21"/>
      <c r="AAV186" s="21"/>
      <c r="AAW186" s="21"/>
      <c r="AAX186" s="21"/>
      <c r="AAY186" s="21"/>
      <c r="AAZ186" s="21"/>
      <c r="ABA186" s="21"/>
      <c r="ABB186" s="21"/>
      <c r="ABC186" s="21"/>
      <c r="ABD186" s="21"/>
      <c r="ABE186" s="21"/>
      <c r="ABF186" s="21"/>
      <c r="ABG186" s="21"/>
      <c r="ABH186" s="21"/>
      <c r="ABI186" s="21"/>
      <c r="ABJ186" s="21"/>
      <c r="ABK186" s="21"/>
      <c r="ABL186" s="21"/>
      <c r="ABM186" s="21"/>
      <c r="ABN186" s="21"/>
      <c r="ABO186" s="21"/>
      <c r="ABP186" s="21"/>
      <c r="ABQ186" s="21"/>
      <c r="ABR186" s="21"/>
      <c r="ABS186" s="21"/>
      <c r="ABT186" s="21"/>
      <c r="ABU186" s="21"/>
      <c r="ABV186" s="21"/>
      <c r="ABW186" s="21"/>
      <c r="ABX186" s="21"/>
      <c r="ABY186" s="21"/>
      <c r="ABZ186" s="21"/>
      <c r="ACA186" s="21"/>
      <c r="ACB186" s="21"/>
      <c r="ACC186" s="21"/>
      <c r="ACD186" s="21"/>
      <c r="ACE186" s="21"/>
      <c r="ACF186" s="21"/>
      <c r="ACG186" s="21"/>
      <c r="ACH186" s="21"/>
      <c r="ACI186" s="21"/>
      <c r="ACJ186" s="21"/>
      <c r="ACK186" s="21"/>
      <c r="ACL186" s="21"/>
      <c r="ACM186" s="21"/>
      <c r="ACN186" s="21"/>
      <c r="ACO186" s="21"/>
      <c r="ACP186" s="21"/>
      <c r="ACQ186" s="21"/>
      <c r="ACR186" s="21"/>
      <c r="ACS186" s="21"/>
      <c r="ACT186" s="21"/>
      <c r="ACU186" s="21"/>
      <c r="ACV186" s="21"/>
      <c r="ACW186" s="21"/>
      <c r="ACX186" s="21"/>
      <c r="ACY186" s="21"/>
      <c r="ACZ186" s="21"/>
      <c r="ADA186" s="21"/>
      <c r="ADB186" s="21"/>
      <c r="ADC186" s="21"/>
      <c r="ADD186" s="21"/>
      <c r="ADE186" s="21"/>
      <c r="ADF186" s="21"/>
      <c r="ADG186" s="21"/>
      <c r="ADH186" s="21"/>
      <c r="ADI186" s="21"/>
      <c r="ADJ186" s="21"/>
      <c r="ADK186" s="21"/>
      <c r="ADL186" s="21"/>
      <c r="ADM186" s="21"/>
      <c r="ADN186" s="21"/>
      <c r="ADO186" s="21"/>
      <c r="ADP186" s="21"/>
      <c r="ADQ186" s="21"/>
      <c r="ADR186" s="21"/>
      <c r="ADS186" s="21"/>
      <c r="ADT186" s="21"/>
      <c r="ADU186" s="21"/>
      <c r="ADV186" s="21"/>
      <c r="ADW186" s="21"/>
      <c r="ADX186" s="21"/>
      <c r="ADY186" s="21"/>
      <c r="ADZ186" s="21"/>
      <c r="AEA186" s="21"/>
      <c r="AEB186" s="21"/>
      <c r="AEC186" s="21"/>
      <c r="AED186" s="21"/>
      <c r="AEE186" s="21"/>
      <c r="AEF186" s="21"/>
      <c r="AEG186" s="21"/>
      <c r="AEH186" s="21"/>
      <c r="AEI186" s="21"/>
      <c r="AEJ186" s="21"/>
      <c r="AEK186" s="21"/>
      <c r="AEL186" s="21"/>
      <c r="AEM186" s="21"/>
      <c r="AEN186" s="21"/>
      <c r="AEO186" s="21"/>
      <c r="AEP186" s="21"/>
      <c r="AEQ186" s="21"/>
      <c r="AER186" s="21"/>
      <c r="AES186" s="21"/>
      <c r="AET186" s="21"/>
      <c r="AEU186" s="21"/>
      <c r="AEV186" s="21"/>
      <c r="AEW186" s="21"/>
      <c r="AEX186" s="21"/>
      <c r="AEY186" s="21"/>
      <c r="AEZ186" s="21"/>
      <c r="AFA186" s="21"/>
      <c r="AFB186" s="21"/>
      <c r="AFC186" s="21"/>
      <c r="AFD186" s="21"/>
      <c r="AFE186" s="21"/>
      <c r="AFF186" s="21"/>
      <c r="AFG186" s="21"/>
      <c r="AFH186" s="21"/>
      <c r="AFI186" s="21"/>
      <c r="AFJ186" s="21"/>
      <c r="AFK186" s="21"/>
      <c r="AFL186" s="21"/>
      <c r="AFM186" s="21"/>
      <c r="AFN186" s="21"/>
      <c r="AFO186" s="21"/>
      <c r="AFP186" s="21"/>
      <c r="AFQ186" s="21"/>
      <c r="AFR186" s="21"/>
      <c r="AFS186" s="21"/>
      <c r="AFT186" s="21"/>
      <c r="AFU186" s="21"/>
      <c r="AFV186" s="21"/>
      <c r="AFW186" s="21"/>
      <c r="AFX186" s="21"/>
      <c r="AFY186" s="21"/>
      <c r="AFZ186" s="21"/>
      <c r="AGA186" s="21"/>
      <c r="AGB186" s="21"/>
      <c r="AGC186" s="21"/>
      <c r="AGD186" s="21"/>
      <c r="AGE186" s="21"/>
      <c r="AGF186" s="21"/>
      <c r="AGG186" s="21"/>
      <c r="AGH186" s="21"/>
      <c r="AGI186" s="21"/>
      <c r="AGJ186" s="21"/>
      <c r="AGK186" s="21"/>
      <c r="AGL186" s="21"/>
      <c r="AGM186" s="21"/>
      <c r="AGN186" s="21"/>
      <c r="AGO186" s="21"/>
      <c r="AGP186" s="21"/>
      <c r="AGQ186" s="21"/>
      <c r="AGR186" s="21"/>
      <c r="AGS186" s="21"/>
      <c r="AGT186" s="21"/>
      <c r="AGU186" s="21"/>
      <c r="AGV186" s="21"/>
      <c r="AGW186" s="21"/>
      <c r="AGX186" s="21"/>
      <c r="AGY186" s="21"/>
      <c r="AGZ186" s="21"/>
      <c r="AHA186" s="21"/>
      <c r="AHB186" s="21"/>
      <c r="AHC186" s="21"/>
      <c r="AHD186" s="21"/>
      <c r="AHE186" s="21"/>
      <c r="AHF186" s="21"/>
      <c r="AHG186" s="21"/>
      <c r="AHH186" s="21"/>
      <c r="AHI186" s="21"/>
      <c r="AHJ186" s="21"/>
      <c r="AHK186" s="21"/>
      <c r="AHL186" s="21"/>
      <c r="AHM186" s="21"/>
      <c r="AHN186" s="21"/>
      <c r="AHO186" s="21"/>
      <c r="AHP186" s="21"/>
      <c r="AHQ186" s="21"/>
      <c r="AHR186" s="21"/>
      <c r="AHS186" s="21"/>
      <c r="AHT186" s="21"/>
      <c r="AHU186" s="21"/>
      <c r="AHV186" s="21"/>
      <c r="AHW186" s="21"/>
      <c r="AHX186" s="21"/>
      <c r="AHY186" s="21"/>
      <c r="AHZ186" s="21"/>
      <c r="AIA186" s="21"/>
      <c r="AIB186" s="21"/>
      <c r="AIC186" s="21"/>
      <c r="AID186" s="21"/>
      <c r="AIE186" s="21"/>
      <c r="AIF186" s="21"/>
      <c r="AIG186" s="21"/>
      <c r="AIH186" s="21"/>
      <c r="AII186" s="21"/>
      <c r="AIJ186" s="21"/>
      <c r="AIK186" s="21"/>
      <c r="AIL186" s="21"/>
      <c r="AIM186" s="21"/>
      <c r="AIN186" s="21"/>
      <c r="AIO186" s="21"/>
      <c r="AIP186" s="21"/>
      <c r="AIQ186" s="21"/>
      <c r="AIR186" s="21"/>
      <c r="AIS186" s="21"/>
      <c r="AIT186" s="21"/>
      <c r="AIU186" s="21"/>
      <c r="AIV186" s="21"/>
      <c r="AIW186" s="21"/>
      <c r="AIX186" s="21"/>
      <c r="AIY186" s="21"/>
      <c r="AIZ186" s="21"/>
      <c r="AJA186" s="21"/>
      <c r="AJB186" s="21"/>
      <c r="AJC186" s="21"/>
      <c r="AJD186" s="21"/>
      <c r="AJE186" s="21"/>
      <c r="AJF186" s="21"/>
      <c r="AJG186" s="21"/>
      <c r="AJH186" s="21"/>
      <c r="AJI186" s="21"/>
      <c r="AJJ186" s="21"/>
      <c r="AJK186" s="21"/>
      <c r="AJL186" s="21"/>
      <c r="AJM186" s="21"/>
      <c r="AJN186" s="21"/>
      <c r="AJO186" s="21"/>
      <c r="AJP186" s="21"/>
      <c r="AJQ186" s="21"/>
      <c r="AJR186" s="21"/>
      <c r="AJS186" s="21"/>
      <c r="AJT186" s="21"/>
      <c r="AJU186" s="21"/>
      <c r="AJV186" s="21"/>
      <c r="AJW186" s="21"/>
      <c r="AJX186" s="21"/>
      <c r="AJY186" s="21"/>
      <c r="AJZ186" s="21"/>
      <c r="AKA186" s="21"/>
      <c r="AKB186" s="21"/>
      <c r="AKC186" s="21"/>
      <c r="AKD186" s="21"/>
      <c r="AKE186" s="21"/>
      <c r="AKF186" s="21"/>
      <c r="AKG186" s="21"/>
      <c r="AKH186" s="21"/>
      <c r="AKI186" s="21"/>
      <c r="AKJ186" s="21"/>
      <c r="AKK186" s="21"/>
      <c r="AKL186" s="21"/>
      <c r="AKM186" s="21"/>
      <c r="AKN186" s="21"/>
      <c r="AKO186" s="21"/>
      <c r="AKP186" s="21"/>
      <c r="AKQ186" s="21"/>
      <c r="AKR186" s="21"/>
      <c r="AKS186" s="21"/>
      <c r="AKT186" s="21"/>
      <c r="AKU186" s="21"/>
      <c r="AKV186" s="21"/>
      <c r="AKW186" s="21"/>
      <c r="AKX186" s="21"/>
      <c r="AKY186" s="21"/>
      <c r="AKZ186" s="21"/>
      <c r="ALA186" s="21"/>
      <c r="ALB186" s="21"/>
      <c r="ALC186" s="21"/>
      <c r="ALD186" s="21"/>
      <c r="ALE186" s="21"/>
      <c r="ALF186" s="21"/>
      <c r="ALG186" s="21"/>
      <c r="ALH186" s="21"/>
      <c r="ALI186" s="21"/>
      <c r="ALJ186" s="21"/>
      <c r="ALK186" s="21"/>
      <c r="ALL186" s="21"/>
      <c r="ALM186" s="21"/>
      <c r="ALN186" s="21"/>
      <c r="ALO186" s="21"/>
      <c r="ALP186" s="21"/>
      <c r="ALQ186" s="21"/>
      <c r="ALR186" s="21"/>
      <c r="ALS186" s="21"/>
      <c r="ALT186" s="21"/>
      <c r="ALU186" s="21"/>
      <c r="ALV186" s="21"/>
      <c r="ALW186" s="21"/>
      <c r="ALX186" s="21"/>
      <c r="ALY186" s="21"/>
      <c r="ALZ186" s="21"/>
      <c r="AMA186" s="21"/>
      <c r="AMB186" s="21"/>
      <c r="AMC186" s="21"/>
      <c r="AMD186" s="21"/>
      <c r="AME186" s="21"/>
      <c r="AMF186" s="21"/>
      <c r="AMG186" s="21"/>
      <c r="AMH186" s="21"/>
      <c r="AMI186" s="21"/>
      <c r="AMJ186" s="21"/>
      <c r="AMK186" s="21"/>
      <c r="AML186" s="21"/>
      <c r="AMM186" s="21"/>
      <c r="AMN186" s="21"/>
      <c r="AMO186" s="21"/>
      <c r="AMP186" s="21"/>
      <c r="AMQ186" s="21"/>
      <c r="AMR186" s="21"/>
      <c r="AMS186" s="21"/>
      <c r="AMT186" s="21"/>
      <c r="AMU186" s="21"/>
      <c r="AMV186" s="21"/>
      <c r="AMW186" s="21"/>
    </row>
    <row r="187" spans="1:1037" s="33" customFormat="1" ht="281.25" hidden="1" customHeight="1" thickTop="1" thickBot="1" x14ac:dyDescent="0.25">
      <c r="A187" s="23" t="s">
        <v>201</v>
      </c>
      <c r="B187" s="23" t="s">
        <v>141</v>
      </c>
      <c r="C187" s="23" t="s">
        <v>288</v>
      </c>
      <c r="D187" s="23" t="s">
        <v>83</v>
      </c>
      <c r="E187" s="23" t="s">
        <v>1053</v>
      </c>
      <c r="F187" s="23" t="s">
        <v>1057</v>
      </c>
      <c r="G187" s="23" t="s">
        <v>1055</v>
      </c>
      <c r="H187" s="23" t="s">
        <v>1055</v>
      </c>
      <c r="I187" s="24" t="s">
        <v>217</v>
      </c>
      <c r="J187" s="189" t="str">
        <f>+VLOOKUP(I187,Feuil1!A:C,2,FALSE)</f>
        <v>R2-2-1-22</v>
      </c>
      <c r="K187" s="24" t="s">
        <v>219</v>
      </c>
      <c r="L187" s="29"/>
      <c r="M187" s="59">
        <v>4</v>
      </c>
      <c r="N187" s="60">
        <v>3</v>
      </c>
      <c r="O187" s="42">
        <f t="shared" si="10"/>
        <v>12</v>
      </c>
      <c r="P187" s="42">
        <f t="shared" si="11"/>
        <v>3</v>
      </c>
      <c r="Q187" s="44"/>
      <c r="R187" s="59">
        <v>3</v>
      </c>
      <c r="S187" s="25"/>
      <c r="T187" s="59">
        <v>5</v>
      </c>
      <c r="U187" s="25"/>
      <c r="V187" s="59">
        <v>5</v>
      </c>
      <c r="W187" s="41">
        <f t="shared" si="12"/>
        <v>13</v>
      </c>
      <c r="X187" s="50">
        <f t="shared" si="13"/>
        <v>1</v>
      </c>
      <c r="Y187" s="52">
        <f t="shared" si="14"/>
        <v>3</v>
      </c>
      <c r="Z187" s="23"/>
      <c r="AA187" s="57"/>
      <c r="AB187" s="23"/>
      <c r="AC187" s="23"/>
      <c r="AD187" s="23"/>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c r="BC187" s="21"/>
      <c r="BD187" s="21"/>
      <c r="BE187" s="21"/>
      <c r="BF187" s="21"/>
      <c r="BG187" s="21"/>
      <c r="BH187" s="21"/>
      <c r="BI187" s="21"/>
      <c r="BJ187" s="21"/>
      <c r="BK187" s="21"/>
      <c r="BL187" s="21"/>
      <c r="BM187" s="21"/>
      <c r="BN187" s="21"/>
      <c r="BO187" s="21"/>
      <c r="BP187" s="21"/>
      <c r="BQ187" s="21"/>
      <c r="BR187" s="21"/>
      <c r="BS187" s="21"/>
      <c r="BT187" s="21"/>
      <c r="BU187" s="21"/>
      <c r="BV187" s="21"/>
      <c r="BW187" s="21"/>
      <c r="BX187" s="21"/>
      <c r="BY187" s="21"/>
      <c r="BZ187" s="21"/>
      <c r="CA187" s="21"/>
      <c r="CB187" s="21"/>
      <c r="CC187" s="21"/>
      <c r="CD187" s="21"/>
      <c r="CE187" s="21"/>
      <c r="CF187" s="21"/>
      <c r="CG187" s="21"/>
      <c r="CH187" s="21"/>
      <c r="CI187" s="21"/>
      <c r="CJ187" s="21"/>
      <c r="CK187" s="21"/>
      <c r="CL187" s="21"/>
      <c r="CM187" s="21"/>
      <c r="CN187" s="21"/>
      <c r="CO187" s="21"/>
      <c r="CP187" s="21"/>
      <c r="CQ187" s="21"/>
      <c r="CR187" s="21"/>
      <c r="CS187" s="21"/>
      <c r="CT187" s="21"/>
      <c r="CU187" s="21"/>
      <c r="CV187" s="21"/>
      <c r="CW187" s="21"/>
      <c r="CX187" s="21"/>
      <c r="CY187" s="21"/>
      <c r="CZ187" s="21"/>
      <c r="DA187" s="21"/>
      <c r="DB187" s="21"/>
      <c r="DC187" s="21"/>
      <c r="DD187" s="21"/>
      <c r="DE187" s="21"/>
      <c r="DF187" s="21"/>
      <c r="DG187" s="21"/>
      <c r="DH187" s="21"/>
      <c r="DI187" s="21"/>
      <c r="DJ187" s="21"/>
      <c r="DK187" s="21"/>
      <c r="DL187" s="21"/>
      <c r="DM187" s="21"/>
      <c r="DN187" s="21"/>
      <c r="DO187" s="21"/>
      <c r="DP187" s="21"/>
      <c r="DQ187" s="21"/>
      <c r="DR187" s="21"/>
      <c r="DS187" s="21"/>
      <c r="DT187" s="21"/>
      <c r="DU187" s="21"/>
      <c r="DV187" s="21"/>
      <c r="DW187" s="21"/>
      <c r="DX187" s="21"/>
      <c r="DY187" s="21"/>
      <c r="DZ187" s="21"/>
      <c r="EA187" s="21"/>
      <c r="EB187" s="21"/>
      <c r="EC187" s="21"/>
      <c r="ED187" s="21"/>
      <c r="EE187" s="21"/>
      <c r="EF187" s="21"/>
      <c r="EG187" s="21"/>
      <c r="EH187" s="21"/>
      <c r="EI187" s="21"/>
      <c r="EJ187" s="21"/>
      <c r="EK187" s="21"/>
      <c r="EL187" s="21"/>
      <c r="EM187" s="21"/>
      <c r="EN187" s="21"/>
      <c r="EO187" s="21"/>
      <c r="EP187" s="21"/>
      <c r="EQ187" s="21"/>
      <c r="ER187" s="21"/>
      <c r="ES187" s="21"/>
      <c r="ET187" s="21"/>
      <c r="EU187" s="21"/>
      <c r="EV187" s="21"/>
      <c r="EW187" s="21"/>
      <c r="EX187" s="21"/>
      <c r="EY187" s="21"/>
      <c r="EZ187" s="21"/>
      <c r="FA187" s="21"/>
      <c r="FB187" s="21"/>
      <c r="FC187" s="21"/>
      <c r="FD187" s="21"/>
      <c r="FE187" s="21"/>
      <c r="FF187" s="21"/>
      <c r="FG187" s="21"/>
      <c r="FH187" s="21"/>
      <c r="FI187" s="21"/>
      <c r="FJ187" s="21"/>
      <c r="FK187" s="21"/>
      <c r="FL187" s="21"/>
      <c r="FM187" s="21"/>
      <c r="FN187" s="21"/>
      <c r="FO187" s="21"/>
      <c r="FP187" s="21"/>
      <c r="FQ187" s="21"/>
      <c r="FR187" s="21"/>
      <c r="FS187" s="21"/>
      <c r="FT187" s="21"/>
      <c r="FU187" s="21"/>
      <c r="FV187" s="21"/>
      <c r="FW187" s="21"/>
      <c r="FX187" s="21"/>
      <c r="FY187" s="21"/>
      <c r="FZ187" s="21"/>
      <c r="GA187" s="21"/>
      <c r="GB187" s="21"/>
      <c r="GC187" s="21"/>
      <c r="GD187" s="21"/>
      <c r="GE187" s="21"/>
      <c r="GF187" s="21"/>
      <c r="GG187" s="21"/>
      <c r="GH187" s="21"/>
      <c r="GI187" s="21"/>
      <c r="GJ187" s="21"/>
      <c r="GK187" s="21"/>
      <c r="GL187" s="21"/>
      <c r="GM187" s="21"/>
      <c r="GN187" s="21"/>
      <c r="GO187" s="21"/>
      <c r="GP187" s="21"/>
      <c r="GQ187" s="21"/>
      <c r="GR187" s="21"/>
      <c r="GS187" s="21"/>
      <c r="GT187" s="21"/>
      <c r="GU187" s="21"/>
      <c r="GV187" s="21"/>
      <c r="GW187" s="21"/>
      <c r="GX187" s="21"/>
      <c r="GY187" s="21"/>
      <c r="GZ187" s="21"/>
      <c r="HA187" s="21"/>
      <c r="HB187" s="21"/>
      <c r="HC187" s="21"/>
      <c r="HD187" s="21"/>
      <c r="HE187" s="21"/>
      <c r="HF187" s="21"/>
      <c r="HG187" s="21"/>
      <c r="HH187" s="21"/>
      <c r="HI187" s="21"/>
      <c r="HJ187" s="21"/>
      <c r="HK187" s="21"/>
      <c r="HL187" s="21"/>
      <c r="HM187" s="21"/>
      <c r="HN187" s="21"/>
      <c r="HO187" s="21"/>
      <c r="HP187" s="21"/>
      <c r="HQ187" s="21"/>
      <c r="HR187" s="21"/>
      <c r="HS187" s="21"/>
      <c r="HT187" s="21"/>
      <c r="HU187" s="21"/>
      <c r="HV187" s="21"/>
      <c r="HW187" s="21"/>
      <c r="HX187" s="21"/>
      <c r="HY187" s="21"/>
      <c r="HZ187" s="21"/>
      <c r="IA187" s="21"/>
      <c r="IB187" s="21"/>
      <c r="IC187" s="21"/>
      <c r="ID187" s="21"/>
      <c r="IE187" s="21"/>
      <c r="IF187" s="21"/>
      <c r="IG187" s="21"/>
      <c r="IH187" s="21"/>
      <c r="II187" s="21"/>
      <c r="IJ187" s="21"/>
      <c r="IK187" s="21"/>
      <c r="IL187" s="21"/>
      <c r="IM187" s="21"/>
      <c r="IN187" s="21"/>
      <c r="IO187" s="21"/>
      <c r="IP187" s="21"/>
      <c r="IQ187" s="21"/>
      <c r="IR187" s="21"/>
      <c r="IS187" s="21"/>
      <c r="IT187" s="21"/>
      <c r="IU187" s="21"/>
      <c r="IV187" s="21"/>
      <c r="IW187" s="21"/>
      <c r="IX187" s="21"/>
      <c r="IY187" s="21"/>
      <c r="IZ187" s="21"/>
      <c r="JA187" s="21"/>
      <c r="JB187" s="21"/>
      <c r="JC187" s="21"/>
      <c r="JD187" s="21"/>
      <c r="JE187" s="21"/>
      <c r="JF187" s="21"/>
      <c r="JG187" s="21"/>
      <c r="JH187" s="21"/>
      <c r="JI187" s="21"/>
      <c r="JJ187" s="21"/>
      <c r="JK187" s="21"/>
      <c r="JL187" s="21"/>
      <c r="JM187" s="21"/>
      <c r="JN187" s="21"/>
      <c r="JO187" s="21"/>
      <c r="JP187" s="21"/>
      <c r="JQ187" s="21"/>
      <c r="JR187" s="21"/>
      <c r="JS187" s="21"/>
      <c r="JT187" s="21"/>
      <c r="JU187" s="21"/>
      <c r="JV187" s="21"/>
      <c r="JW187" s="21"/>
      <c r="JX187" s="21"/>
      <c r="JY187" s="21"/>
      <c r="JZ187" s="21"/>
      <c r="KA187" s="21"/>
      <c r="KB187" s="21"/>
      <c r="KC187" s="21"/>
      <c r="KD187" s="21"/>
      <c r="KE187" s="21"/>
      <c r="KF187" s="21"/>
      <c r="KG187" s="21"/>
      <c r="KH187" s="21"/>
      <c r="KI187" s="21"/>
      <c r="KJ187" s="21"/>
      <c r="KK187" s="21"/>
      <c r="KL187" s="21"/>
      <c r="KM187" s="21"/>
      <c r="KN187" s="21"/>
      <c r="KO187" s="21"/>
      <c r="KP187" s="21"/>
      <c r="KQ187" s="21"/>
      <c r="KR187" s="21"/>
      <c r="KS187" s="21"/>
      <c r="KT187" s="21"/>
      <c r="KU187" s="21"/>
      <c r="KV187" s="21"/>
      <c r="KW187" s="21"/>
      <c r="KX187" s="21"/>
      <c r="KY187" s="21"/>
      <c r="KZ187" s="21"/>
      <c r="LA187" s="21"/>
      <c r="LB187" s="21"/>
      <c r="LC187" s="21"/>
      <c r="LD187" s="21"/>
      <c r="LE187" s="21"/>
      <c r="LF187" s="21"/>
      <c r="LG187" s="21"/>
      <c r="LH187" s="21"/>
      <c r="LI187" s="21"/>
      <c r="LJ187" s="21"/>
      <c r="LK187" s="21"/>
      <c r="LL187" s="21"/>
      <c r="LM187" s="21"/>
      <c r="LN187" s="21"/>
      <c r="LO187" s="21"/>
      <c r="LP187" s="21"/>
      <c r="LQ187" s="21"/>
      <c r="LR187" s="21"/>
      <c r="LS187" s="21"/>
      <c r="LT187" s="21"/>
      <c r="LU187" s="21"/>
      <c r="LV187" s="21"/>
      <c r="LW187" s="21"/>
      <c r="LX187" s="21"/>
      <c r="LY187" s="21"/>
      <c r="LZ187" s="21"/>
      <c r="MA187" s="21"/>
      <c r="MB187" s="21"/>
      <c r="MC187" s="21"/>
      <c r="MD187" s="21"/>
      <c r="ME187" s="21"/>
      <c r="MF187" s="21"/>
      <c r="MG187" s="21"/>
      <c r="MH187" s="21"/>
      <c r="MI187" s="21"/>
      <c r="MJ187" s="21"/>
      <c r="MK187" s="21"/>
      <c r="ML187" s="21"/>
      <c r="MM187" s="21"/>
      <c r="MN187" s="21"/>
      <c r="MO187" s="21"/>
      <c r="MP187" s="21"/>
      <c r="MQ187" s="21"/>
      <c r="MR187" s="21"/>
      <c r="MS187" s="21"/>
      <c r="MT187" s="21"/>
      <c r="MU187" s="21"/>
      <c r="MV187" s="21"/>
      <c r="MW187" s="21"/>
      <c r="MX187" s="21"/>
      <c r="MY187" s="21"/>
      <c r="MZ187" s="21"/>
      <c r="NA187" s="21"/>
      <c r="NB187" s="21"/>
      <c r="NC187" s="21"/>
      <c r="ND187" s="21"/>
      <c r="NE187" s="21"/>
      <c r="NF187" s="21"/>
      <c r="NG187" s="21"/>
      <c r="NH187" s="21"/>
      <c r="NI187" s="21"/>
      <c r="NJ187" s="21"/>
      <c r="NK187" s="21"/>
      <c r="NL187" s="21"/>
      <c r="NM187" s="21"/>
      <c r="NN187" s="21"/>
      <c r="NO187" s="21"/>
      <c r="NP187" s="21"/>
      <c r="NQ187" s="21"/>
      <c r="NR187" s="21"/>
      <c r="NS187" s="21"/>
      <c r="NT187" s="21"/>
      <c r="NU187" s="21"/>
      <c r="NV187" s="21"/>
      <c r="NW187" s="21"/>
      <c r="NX187" s="21"/>
      <c r="NY187" s="21"/>
      <c r="NZ187" s="21"/>
      <c r="OA187" s="21"/>
      <c r="OB187" s="21"/>
      <c r="OC187" s="21"/>
      <c r="OD187" s="21"/>
      <c r="OE187" s="21"/>
      <c r="OF187" s="21"/>
      <c r="OG187" s="21"/>
      <c r="OH187" s="21"/>
      <c r="OI187" s="21"/>
      <c r="OJ187" s="21"/>
      <c r="OK187" s="21"/>
      <c r="OL187" s="21"/>
      <c r="OM187" s="21"/>
      <c r="ON187" s="21"/>
      <c r="OO187" s="21"/>
      <c r="OP187" s="21"/>
      <c r="OQ187" s="21"/>
      <c r="OR187" s="21"/>
      <c r="OS187" s="21"/>
      <c r="OT187" s="21"/>
      <c r="OU187" s="21"/>
      <c r="OV187" s="21"/>
      <c r="OW187" s="21"/>
      <c r="OX187" s="21"/>
      <c r="OY187" s="21"/>
      <c r="OZ187" s="21"/>
      <c r="PA187" s="21"/>
      <c r="PB187" s="21"/>
      <c r="PC187" s="21"/>
      <c r="PD187" s="21"/>
      <c r="PE187" s="21"/>
      <c r="PF187" s="21"/>
      <c r="PG187" s="21"/>
      <c r="PH187" s="21"/>
      <c r="PI187" s="21"/>
      <c r="PJ187" s="21"/>
      <c r="PK187" s="21"/>
      <c r="PL187" s="21"/>
      <c r="PM187" s="21"/>
      <c r="PN187" s="21"/>
      <c r="PO187" s="21"/>
      <c r="PP187" s="21"/>
      <c r="PQ187" s="21"/>
      <c r="PR187" s="21"/>
      <c r="PS187" s="21"/>
      <c r="PT187" s="21"/>
      <c r="PU187" s="21"/>
      <c r="PV187" s="21"/>
      <c r="PW187" s="21"/>
      <c r="PX187" s="21"/>
      <c r="PY187" s="21"/>
      <c r="PZ187" s="21"/>
      <c r="QA187" s="21"/>
      <c r="QB187" s="21"/>
      <c r="QC187" s="21"/>
      <c r="QD187" s="21"/>
      <c r="QE187" s="21"/>
      <c r="QF187" s="21"/>
      <c r="QG187" s="21"/>
      <c r="QH187" s="21"/>
      <c r="QI187" s="21"/>
      <c r="QJ187" s="21"/>
      <c r="QK187" s="21"/>
      <c r="QL187" s="21"/>
      <c r="QM187" s="21"/>
      <c r="QN187" s="21"/>
      <c r="QO187" s="21"/>
      <c r="QP187" s="21"/>
      <c r="QQ187" s="21"/>
      <c r="QR187" s="21"/>
      <c r="QS187" s="21"/>
      <c r="QT187" s="21"/>
      <c r="QU187" s="21"/>
      <c r="QV187" s="21"/>
      <c r="QW187" s="21"/>
      <c r="QX187" s="21"/>
      <c r="QY187" s="21"/>
      <c r="QZ187" s="21"/>
      <c r="RA187" s="21"/>
      <c r="RB187" s="21"/>
      <c r="RC187" s="21"/>
      <c r="RD187" s="21"/>
      <c r="RE187" s="21"/>
      <c r="RF187" s="21"/>
      <c r="RG187" s="21"/>
      <c r="RH187" s="21"/>
      <c r="RI187" s="21"/>
      <c r="RJ187" s="21"/>
      <c r="RK187" s="21"/>
      <c r="RL187" s="21"/>
      <c r="RM187" s="21"/>
      <c r="RN187" s="21"/>
      <c r="RO187" s="21"/>
      <c r="RP187" s="21"/>
      <c r="RQ187" s="21"/>
      <c r="RR187" s="21"/>
      <c r="RS187" s="21"/>
      <c r="RT187" s="21"/>
      <c r="RU187" s="21"/>
      <c r="RV187" s="21"/>
      <c r="RW187" s="21"/>
      <c r="RX187" s="21"/>
      <c r="RY187" s="21"/>
      <c r="RZ187" s="21"/>
      <c r="SA187" s="21"/>
      <c r="SB187" s="21"/>
      <c r="SC187" s="21"/>
      <c r="SD187" s="21"/>
      <c r="SE187" s="21"/>
      <c r="SF187" s="21"/>
      <c r="SG187" s="21"/>
      <c r="SH187" s="21"/>
      <c r="SI187" s="21"/>
      <c r="SJ187" s="21"/>
      <c r="SK187" s="21"/>
      <c r="SL187" s="21"/>
      <c r="SM187" s="21"/>
      <c r="SN187" s="21"/>
      <c r="SO187" s="21"/>
      <c r="SP187" s="21"/>
      <c r="SQ187" s="21"/>
      <c r="SR187" s="21"/>
      <c r="SS187" s="21"/>
      <c r="ST187" s="21"/>
      <c r="SU187" s="21"/>
      <c r="SV187" s="21"/>
      <c r="SW187" s="21"/>
      <c r="SX187" s="21"/>
      <c r="SY187" s="21"/>
      <c r="SZ187" s="21"/>
      <c r="TA187" s="21"/>
      <c r="TB187" s="21"/>
      <c r="TC187" s="21"/>
      <c r="TD187" s="21"/>
      <c r="TE187" s="21"/>
      <c r="TF187" s="21"/>
      <c r="TG187" s="21"/>
      <c r="TH187" s="21"/>
      <c r="TI187" s="21"/>
      <c r="TJ187" s="21"/>
      <c r="TK187" s="21"/>
      <c r="TL187" s="21"/>
      <c r="TM187" s="21"/>
      <c r="TN187" s="21"/>
      <c r="TO187" s="21"/>
      <c r="TP187" s="21"/>
      <c r="TQ187" s="21"/>
      <c r="TR187" s="21"/>
      <c r="TS187" s="21"/>
      <c r="TT187" s="21"/>
      <c r="TU187" s="21"/>
      <c r="TV187" s="21"/>
      <c r="TW187" s="21"/>
      <c r="TX187" s="21"/>
      <c r="TY187" s="21"/>
      <c r="TZ187" s="21"/>
      <c r="UA187" s="21"/>
      <c r="UB187" s="21"/>
      <c r="UC187" s="21"/>
      <c r="UD187" s="21"/>
      <c r="UE187" s="21"/>
      <c r="UF187" s="21"/>
      <c r="UG187" s="21"/>
      <c r="UH187" s="21"/>
      <c r="UI187" s="21"/>
      <c r="UJ187" s="21"/>
      <c r="UK187" s="21"/>
      <c r="UL187" s="21"/>
      <c r="UM187" s="21"/>
      <c r="UN187" s="21"/>
      <c r="UO187" s="21"/>
      <c r="UP187" s="21"/>
      <c r="UQ187" s="21"/>
      <c r="UR187" s="21"/>
      <c r="US187" s="21"/>
      <c r="UT187" s="21"/>
      <c r="UU187" s="21"/>
      <c r="UV187" s="21"/>
      <c r="UW187" s="21"/>
      <c r="UX187" s="21"/>
      <c r="UY187" s="21"/>
      <c r="UZ187" s="21"/>
      <c r="VA187" s="21"/>
      <c r="VB187" s="21"/>
      <c r="VC187" s="21"/>
      <c r="VD187" s="21"/>
      <c r="VE187" s="21"/>
      <c r="VF187" s="21"/>
      <c r="VG187" s="21"/>
      <c r="VH187" s="21"/>
      <c r="VI187" s="21"/>
      <c r="VJ187" s="21"/>
      <c r="VK187" s="21"/>
      <c r="VL187" s="21"/>
      <c r="VM187" s="21"/>
      <c r="VN187" s="21"/>
      <c r="VO187" s="21"/>
      <c r="VP187" s="21"/>
      <c r="VQ187" s="21"/>
      <c r="VR187" s="21"/>
      <c r="VS187" s="21"/>
      <c r="VT187" s="21"/>
      <c r="VU187" s="21"/>
      <c r="VV187" s="21"/>
      <c r="VW187" s="21"/>
      <c r="VX187" s="21"/>
      <c r="VY187" s="21"/>
      <c r="VZ187" s="21"/>
      <c r="WA187" s="21"/>
      <c r="WB187" s="21"/>
      <c r="WC187" s="21"/>
      <c r="WD187" s="21"/>
      <c r="WE187" s="21"/>
      <c r="WF187" s="21"/>
      <c r="WG187" s="21"/>
      <c r="WH187" s="21"/>
      <c r="WI187" s="21"/>
      <c r="WJ187" s="21"/>
      <c r="WK187" s="21"/>
      <c r="WL187" s="21"/>
      <c r="WM187" s="21"/>
      <c r="WN187" s="21"/>
      <c r="WO187" s="21"/>
      <c r="WP187" s="21"/>
      <c r="WQ187" s="21"/>
      <c r="WR187" s="21"/>
      <c r="WS187" s="21"/>
      <c r="WT187" s="21"/>
      <c r="WU187" s="21"/>
      <c r="WV187" s="21"/>
      <c r="WW187" s="21"/>
      <c r="WX187" s="21"/>
      <c r="WY187" s="21"/>
      <c r="WZ187" s="21"/>
      <c r="XA187" s="21"/>
      <c r="XB187" s="21"/>
      <c r="XC187" s="21"/>
      <c r="XD187" s="21"/>
      <c r="XE187" s="21"/>
      <c r="XF187" s="21"/>
      <c r="XG187" s="21"/>
      <c r="XH187" s="21"/>
      <c r="XI187" s="21"/>
      <c r="XJ187" s="21"/>
      <c r="XK187" s="21"/>
      <c r="XL187" s="21"/>
      <c r="XM187" s="21"/>
      <c r="XN187" s="21"/>
      <c r="XO187" s="21"/>
      <c r="XP187" s="21"/>
      <c r="XQ187" s="21"/>
      <c r="XR187" s="21"/>
      <c r="XS187" s="21"/>
      <c r="XT187" s="21"/>
      <c r="XU187" s="21"/>
      <c r="XV187" s="21"/>
      <c r="XW187" s="21"/>
      <c r="XX187" s="21"/>
      <c r="XY187" s="21"/>
      <c r="XZ187" s="21"/>
      <c r="YA187" s="21"/>
      <c r="YB187" s="21"/>
      <c r="YC187" s="21"/>
      <c r="YD187" s="21"/>
      <c r="YE187" s="21"/>
      <c r="YF187" s="21"/>
      <c r="YG187" s="21"/>
      <c r="YH187" s="21"/>
      <c r="YI187" s="21"/>
      <c r="YJ187" s="21"/>
      <c r="YK187" s="21"/>
      <c r="YL187" s="21"/>
      <c r="YM187" s="21"/>
      <c r="YN187" s="21"/>
      <c r="YO187" s="21"/>
      <c r="YP187" s="21"/>
      <c r="YQ187" s="21"/>
      <c r="YR187" s="21"/>
      <c r="YS187" s="21"/>
      <c r="YT187" s="21"/>
      <c r="YU187" s="21"/>
      <c r="YV187" s="21"/>
      <c r="YW187" s="21"/>
      <c r="YX187" s="21"/>
      <c r="YY187" s="21"/>
      <c r="YZ187" s="21"/>
      <c r="ZA187" s="21"/>
      <c r="ZB187" s="21"/>
      <c r="ZC187" s="21"/>
      <c r="ZD187" s="21"/>
      <c r="ZE187" s="21"/>
      <c r="ZF187" s="21"/>
      <c r="ZG187" s="21"/>
      <c r="ZH187" s="21"/>
      <c r="ZI187" s="21"/>
      <c r="ZJ187" s="21"/>
      <c r="ZK187" s="21"/>
      <c r="ZL187" s="21"/>
      <c r="ZM187" s="21"/>
      <c r="ZN187" s="21"/>
      <c r="ZO187" s="21"/>
      <c r="ZP187" s="21"/>
      <c r="ZQ187" s="21"/>
      <c r="ZR187" s="21"/>
      <c r="ZS187" s="21"/>
      <c r="ZT187" s="21"/>
      <c r="ZU187" s="21"/>
      <c r="ZV187" s="21"/>
      <c r="ZW187" s="21"/>
      <c r="ZX187" s="21"/>
      <c r="ZY187" s="21"/>
      <c r="ZZ187" s="21"/>
      <c r="AAA187" s="21"/>
      <c r="AAB187" s="21"/>
      <c r="AAC187" s="21"/>
      <c r="AAD187" s="21"/>
      <c r="AAE187" s="21"/>
      <c r="AAF187" s="21"/>
      <c r="AAG187" s="21"/>
      <c r="AAH187" s="21"/>
      <c r="AAI187" s="21"/>
      <c r="AAJ187" s="21"/>
      <c r="AAK187" s="21"/>
      <c r="AAL187" s="21"/>
      <c r="AAM187" s="21"/>
      <c r="AAN187" s="21"/>
      <c r="AAO187" s="21"/>
      <c r="AAP187" s="21"/>
      <c r="AAQ187" s="21"/>
      <c r="AAR187" s="21"/>
      <c r="AAS187" s="21"/>
      <c r="AAT187" s="21"/>
      <c r="AAU187" s="21"/>
      <c r="AAV187" s="21"/>
      <c r="AAW187" s="21"/>
      <c r="AAX187" s="21"/>
      <c r="AAY187" s="21"/>
      <c r="AAZ187" s="21"/>
      <c r="ABA187" s="21"/>
      <c r="ABB187" s="21"/>
      <c r="ABC187" s="21"/>
      <c r="ABD187" s="21"/>
      <c r="ABE187" s="21"/>
      <c r="ABF187" s="21"/>
      <c r="ABG187" s="21"/>
      <c r="ABH187" s="21"/>
      <c r="ABI187" s="21"/>
      <c r="ABJ187" s="21"/>
      <c r="ABK187" s="21"/>
      <c r="ABL187" s="21"/>
      <c r="ABM187" s="21"/>
      <c r="ABN187" s="21"/>
      <c r="ABO187" s="21"/>
      <c r="ABP187" s="21"/>
      <c r="ABQ187" s="21"/>
      <c r="ABR187" s="21"/>
      <c r="ABS187" s="21"/>
      <c r="ABT187" s="21"/>
      <c r="ABU187" s="21"/>
      <c r="ABV187" s="21"/>
      <c r="ABW187" s="21"/>
      <c r="ABX187" s="21"/>
      <c r="ABY187" s="21"/>
      <c r="ABZ187" s="21"/>
      <c r="ACA187" s="21"/>
      <c r="ACB187" s="21"/>
      <c r="ACC187" s="21"/>
      <c r="ACD187" s="21"/>
      <c r="ACE187" s="21"/>
      <c r="ACF187" s="21"/>
      <c r="ACG187" s="21"/>
      <c r="ACH187" s="21"/>
      <c r="ACI187" s="21"/>
      <c r="ACJ187" s="21"/>
      <c r="ACK187" s="21"/>
      <c r="ACL187" s="21"/>
      <c r="ACM187" s="21"/>
      <c r="ACN187" s="21"/>
      <c r="ACO187" s="21"/>
      <c r="ACP187" s="21"/>
      <c r="ACQ187" s="21"/>
      <c r="ACR187" s="21"/>
      <c r="ACS187" s="21"/>
      <c r="ACT187" s="21"/>
      <c r="ACU187" s="21"/>
      <c r="ACV187" s="21"/>
      <c r="ACW187" s="21"/>
      <c r="ACX187" s="21"/>
      <c r="ACY187" s="21"/>
      <c r="ACZ187" s="21"/>
      <c r="ADA187" s="21"/>
      <c r="ADB187" s="21"/>
      <c r="ADC187" s="21"/>
      <c r="ADD187" s="21"/>
      <c r="ADE187" s="21"/>
      <c r="ADF187" s="21"/>
      <c r="ADG187" s="21"/>
      <c r="ADH187" s="21"/>
      <c r="ADI187" s="21"/>
      <c r="ADJ187" s="21"/>
      <c r="ADK187" s="21"/>
      <c r="ADL187" s="21"/>
      <c r="ADM187" s="21"/>
      <c r="ADN187" s="21"/>
      <c r="ADO187" s="21"/>
      <c r="ADP187" s="21"/>
      <c r="ADQ187" s="21"/>
      <c r="ADR187" s="21"/>
      <c r="ADS187" s="21"/>
      <c r="ADT187" s="21"/>
      <c r="ADU187" s="21"/>
      <c r="ADV187" s="21"/>
      <c r="ADW187" s="21"/>
      <c r="ADX187" s="21"/>
      <c r="ADY187" s="21"/>
      <c r="ADZ187" s="21"/>
      <c r="AEA187" s="21"/>
      <c r="AEB187" s="21"/>
      <c r="AEC187" s="21"/>
      <c r="AED187" s="21"/>
      <c r="AEE187" s="21"/>
      <c r="AEF187" s="21"/>
      <c r="AEG187" s="21"/>
      <c r="AEH187" s="21"/>
      <c r="AEI187" s="21"/>
      <c r="AEJ187" s="21"/>
      <c r="AEK187" s="21"/>
      <c r="AEL187" s="21"/>
      <c r="AEM187" s="21"/>
      <c r="AEN187" s="21"/>
      <c r="AEO187" s="21"/>
      <c r="AEP187" s="21"/>
      <c r="AEQ187" s="21"/>
      <c r="AER187" s="21"/>
      <c r="AES187" s="21"/>
      <c r="AET187" s="21"/>
      <c r="AEU187" s="21"/>
      <c r="AEV187" s="21"/>
      <c r="AEW187" s="21"/>
      <c r="AEX187" s="21"/>
      <c r="AEY187" s="21"/>
      <c r="AEZ187" s="21"/>
      <c r="AFA187" s="21"/>
      <c r="AFB187" s="21"/>
      <c r="AFC187" s="21"/>
      <c r="AFD187" s="21"/>
      <c r="AFE187" s="21"/>
      <c r="AFF187" s="21"/>
      <c r="AFG187" s="21"/>
      <c r="AFH187" s="21"/>
      <c r="AFI187" s="21"/>
      <c r="AFJ187" s="21"/>
      <c r="AFK187" s="21"/>
      <c r="AFL187" s="21"/>
      <c r="AFM187" s="21"/>
      <c r="AFN187" s="21"/>
      <c r="AFO187" s="21"/>
      <c r="AFP187" s="21"/>
      <c r="AFQ187" s="21"/>
      <c r="AFR187" s="21"/>
      <c r="AFS187" s="21"/>
      <c r="AFT187" s="21"/>
      <c r="AFU187" s="21"/>
      <c r="AFV187" s="21"/>
      <c r="AFW187" s="21"/>
      <c r="AFX187" s="21"/>
      <c r="AFY187" s="21"/>
      <c r="AFZ187" s="21"/>
      <c r="AGA187" s="21"/>
      <c r="AGB187" s="21"/>
      <c r="AGC187" s="21"/>
      <c r="AGD187" s="21"/>
      <c r="AGE187" s="21"/>
      <c r="AGF187" s="21"/>
      <c r="AGG187" s="21"/>
      <c r="AGH187" s="21"/>
      <c r="AGI187" s="21"/>
      <c r="AGJ187" s="21"/>
      <c r="AGK187" s="21"/>
      <c r="AGL187" s="21"/>
      <c r="AGM187" s="21"/>
      <c r="AGN187" s="21"/>
      <c r="AGO187" s="21"/>
      <c r="AGP187" s="21"/>
      <c r="AGQ187" s="21"/>
      <c r="AGR187" s="21"/>
      <c r="AGS187" s="21"/>
      <c r="AGT187" s="21"/>
      <c r="AGU187" s="21"/>
      <c r="AGV187" s="21"/>
      <c r="AGW187" s="21"/>
      <c r="AGX187" s="21"/>
      <c r="AGY187" s="21"/>
      <c r="AGZ187" s="21"/>
      <c r="AHA187" s="21"/>
      <c r="AHB187" s="21"/>
      <c r="AHC187" s="21"/>
      <c r="AHD187" s="21"/>
      <c r="AHE187" s="21"/>
      <c r="AHF187" s="21"/>
      <c r="AHG187" s="21"/>
      <c r="AHH187" s="21"/>
      <c r="AHI187" s="21"/>
      <c r="AHJ187" s="21"/>
      <c r="AHK187" s="21"/>
      <c r="AHL187" s="21"/>
      <c r="AHM187" s="21"/>
      <c r="AHN187" s="21"/>
      <c r="AHO187" s="21"/>
      <c r="AHP187" s="21"/>
      <c r="AHQ187" s="21"/>
      <c r="AHR187" s="21"/>
      <c r="AHS187" s="21"/>
      <c r="AHT187" s="21"/>
      <c r="AHU187" s="21"/>
      <c r="AHV187" s="21"/>
      <c r="AHW187" s="21"/>
      <c r="AHX187" s="21"/>
      <c r="AHY187" s="21"/>
      <c r="AHZ187" s="21"/>
      <c r="AIA187" s="21"/>
      <c r="AIB187" s="21"/>
      <c r="AIC187" s="21"/>
      <c r="AID187" s="21"/>
      <c r="AIE187" s="21"/>
      <c r="AIF187" s="21"/>
      <c r="AIG187" s="21"/>
      <c r="AIH187" s="21"/>
      <c r="AII187" s="21"/>
      <c r="AIJ187" s="21"/>
      <c r="AIK187" s="21"/>
      <c r="AIL187" s="21"/>
      <c r="AIM187" s="21"/>
      <c r="AIN187" s="21"/>
      <c r="AIO187" s="21"/>
      <c r="AIP187" s="21"/>
      <c r="AIQ187" s="21"/>
      <c r="AIR187" s="21"/>
      <c r="AIS187" s="21"/>
      <c r="AIT187" s="21"/>
      <c r="AIU187" s="21"/>
      <c r="AIV187" s="21"/>
      <c r="AIW187" s="21"/>
      <c r="AIX187" s="21"/>
      <c r="AIY187" s="21"/>
      <c r="AIZ187" s="21"/>
      <c r="AJA187" s="21"/>
      <c r="AJB187" s="21"/>
      <c r="AJC187" s="21"/>
      <c r="AJD187" s="21"/>
      <c r="AJE187" s="21"/>
      <c r="AJF187" s="21"/>
      <c r="AJG187" s="21"/>
      <c r="AJH187" s="21"/>
      <c r="AJI187" s="21"/>
      <c r="AJJ187" s="21"/>
      <c r="AJK187" s="21"/>
      <c r="AJL187" s="21"/>
      <c r="AJM187" s="21"/>
      <c r="AJN187" s="21"/>
      <c r="AJO187" s="21"/>
      <c r="AJP187" s="21"/>
      <c r="AJQ187" s="21"/>
      <c r="AJR187" s="21"/>
      <c r="AJS187" s="21"/>
      <c r="AJT187" s="21"/>
      <c r="AJU187" s="21"/>
      <c r="AJV187" s="21"/>
      <c r="AJW187" s="21"/>
      <c r="AJX187" s="21"/>
      <c r="AJY187" s="21"/>
      <c r="AJZ187" s="21"/>
      <c r="AKA187" s="21"/>
      <c r="AKB187" s="21"/>
      <c r="AKC187" s="21"/>
      <c r="AKD187" s="21"/>
      <c r="AKE187" s="21"/>
      <c r="AKF187" s="21"/>
      <c r="AKG187" s="21"/>
      <c r="AKH187" s="21"/>
      <c r="AKI187" s="21"/>
      <c r="AKJ187" s="21"/>
      <c r="AKK187" s="21"/>
      <c r="AKL187" s="21"/>
      <c r="AKM187" s="21"/>
      <c r="AKN187" s="21"/>
      <c r="AKO187" s="21"/>
      <c r="AKP187" s="21"/>
      <c r="AKQ187" s="21"/>
      <c r="AKR187" s="21"/>
      <c r="AKS187" s="21"/>
      <c r="AKT187" s="21"/>
      <c r="AKU187" s="21"/>
      <c r="AKV187" s="21"/>
      <c r="AKW187" s="21"/>
      <c r="AKX187" s="21"/>
      <c r="AKY187" s="21"/>
      <c r="AKZ187" s="21"/>
      <c r="ALA187" s="21"/>
      <c r="ALB187" s="21"/>
      <c r="ALC187" s="21"/>
      <c r="ALD187" s="21"/>
      <c r="ALE187" s="21"/>
      <c r="ALF187" s="21"/>
      <c r="ALG187" s="21"/>
      <c r="ALH187" s="21"/>
      <c r="ALI187" s="21"/>
      <c r="ALJ187" s="21"/>
      <c r="ALK187" s="21"/>
      <c r="ALL187" s="21"/>
      <c r="ALM187" s="21"/>
      <c r="ALN187" s="21"/>
      <c r="ALO187" s="21"/>
      <c r="ALP187" s="21"/>
      <c r="ALQ187" s="21"/>
      <c r="ALR187" s="21"/>
      <c r="ALS187" s="21"/>
      <c r="ALT187" s="21"/>
      <c r="ALU187" s="21"/>
      <c r="ALV187" s="21"/>
      <c r="ALW187" s="21"/>
      <c r="ALX187" s="21"/>
      <c r="ALY187" s="21"/>
      <c r="ALZ187" s="21"/>
      <c r="AMA187" s="21"/>
      <c r="AMB187" s="21"/>
      <c r="AMC187" s="21"/>
      <c r="AMD187" s="21"/>
      <c r="AME187" s="21"/>
      <c r="AMF187" s="21"/>
      <c r="AMG187" s="21"/>
      <c r="AMH187" s="21"/>
      <c r="AMI187" s="21"/>
      <c r="AMJ187" s="21"/>
      <c r="AMK187" s="21"/>
      <c r="AML187" s="21"/>
      <c r="AMM187" s="21"/>
      <c r="AMN187" s="21"/>
      <c r="AMO187" s="21"/>
      <c r="AMP187" s="21"/>
      <c r="AMQ187" s="21"/>
      <c r="AMR187" s="21"/>
      <c r="AMS187" s="21"/>
      <c r="AMT187" s="21"/>
      <c r="AMU187" s="21"/>
      <c r="AMV187" s="21"/>
      <c r="AMW187" s="21"/>
    </row>
    <row r="188" spans="1:1037" s="33" customFormat="1" ht="39.75" hidden="1" thickTop="1" thickBot="1" x14ac:dyDescent="0.25">
      <c r="A188" s="23" t="s">
        <v>201</v>
      </c>
      <c r="B188" s="23" t="s">
        <v>141</v>
      </c>
      <c r="C188" s="23" t="s">
        <v>288</v>
      </c>
      <c r="D188" s="23" t="s">
        <v>83</v>
      </c>
      <c r="E188" s="23" t="s">
        <v>1053</v>
      </c>
      <c r="F188" s="23" t="s">
        <v>1057</v>
      </c>
      <c r="G188" s="23" t="s">
        <v>1055</v>
      </c>
      <c r="H188" s="23" t="s">
        <v>1055</v>
      </c>
      <c r="I188" s="24" t="s">
        <v>217</v>
      </c>
      <c r="J188" s="189" t="str">
        <f>+VLOOKUP(I188,Feuil1!A:C,2,FALSE)</f>
        <v>R2-2-1-22</v>
      </c>
      <c r="K188" s="24" t="s">
        <v>220</v>
      </c>
      <c r="L188" s="29"/>
      <c r="M188" s="59">
        <v>4</v>
      </c>
      <c r="N188" s="60">
        <v>3</v>
      </c>
      <c r="O188" s="42">
        <f t="shared" si="10"/>
        <v>12</v>
      </c>
      <c r="P188" s="42">
        <f t="shared" si="11"/>
        <v>3</v>
      </c>
      <c r="Q188" s="44"/>
      <c r="R188" s="59">
        <v>3</v>
      </c>
      <c r="S188" s="25"/>
      <c r="T188" s="59">
        <v>5</v>
      </c>
      <c r="U188" s="25"/>
      <c r="V188" s="59">
        <v>5</v>
      </c>
      <c r="W188" s="41">
        <f t="shared" si="12"/>
        <v>13</v>
      </c>
      <c r="X188" s="50">
        <f t="shared" si="13"/>
        <v>1</v>
      </c>
      <c r="Y188" s="52">
        <f t="shared" si="14"/>
        <v>3</v>
      </c>
      <c r="Z188" s="23"/>
      <c r="AA188" s="57"/>
      <c r="AB188" s="23"/>
      <c r="AC188" s="23"/>
      <c r="AD188" s="23"/>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c r="BC188" s="21"/>
      <c r="BD188" s="21"/>
      <c r="BE188" s="21"/>
      <c r="BF188" s="21"/>
      <c r="BG188" s="21"/>
      <c r="BH188" s="21"/>
      <c r="BI188" s="21"/>
      <c r="BJ188" s="21"/>
      <c r="BK188" s="21"/>
      <c r="BL188" s="21"/>
      <c r="BM188" s="21"/>
      <c r="BN188" s="21"/>
      <c r="BO188" s="21"/>
      <c r="BP188" s="21"/>
      <c r="BQ188" s="21"/>
      <c r="BR188" s="21"/>
      <c r="BS188" s="21"/>
      <c r="BT188" s="21"/>
      <c r="BU188" s="21"/>
      <c r="BV188" s="21"/>
      <c r="BW188" s="21"/>
      <c r="BX188" s="21"/>
      <c r="BY188" s="21"/>
      <c r="BZ188" s="21"/>
      <c r="CA188" s="21"/>
      <c r="CB188" s="21"/>
      <c r="CC188" s="21"/>
      <c r="CD188" s="21"/>
      <c r="CE188" s="21"/>
      <c r="CF188" s="21"/>
      <c r="CG188" s="21"/>
      <c r="CH188" s="21"/>
      <c r="CI188" s="21"/>
      <c r="CJ188" s="21"/>
      <c r="CK188" s="21"/>
      <c r="CL188" s="21"/>
      <c r="CM188" s="21"/>
      <c r="CN188" s="21"/>
      <c r="CO188" s="21"/>
      <c r="CP188" s="21"/>
      <c r="CQ188" s="21"/>
      <c r="CR188" s="21"/>
      <c r="CS188" s="21"/>
      <c r="CT188" s="21"/>
      <c r="CU188" s="21"/>
      <c r="CV188" s="21"/>
      <c r="CW188" s="21"/>
      <c r="CX188" s="21"/>
      <c r="CY188" s="21"/>
      <c r="CZ188" s="21"/>
      <c r="DA188" s="21"/>
      <c r="DB188" s="21"/>
      <c r="DC188" s="21"/>
      <c r="DD188" s="21"/>
      <c r="DE188" s="21"/>
      <c r="DF188" s="21"/>
      <c r="DG188" s="21"/>
      <c r="DH188" s="21"/>
      <c r="DI188" s="21"/>
      <c r="DJ188" s="21"/>
      <c r="DK188" s="21"/>
      <c r="DL188" s="21"/>
      <c r="DM188" s="21"/>
      <c r="DN188" s="21"/>
      <c r="DO188" s="21"/>
      <c r="DP188" s="21"/>
      <c r="DQ188" s="21"/>
      <c r="DR188" s="21"/>
      <c r="DS188" s="21"/>
      <c r="DT188" s="21"/>
      <c r="DU188" s="21"/>
      <c r="DV188" s="21"/>
      <c r="DW188" s="21"/>
      <c r="DX188" s="21"/>
      <c r="DY188" s="21"/>
      <c r="DZ188" s="21"/>
      <c r="EA188" s="21"/>
      <c r="EB188" s="21"/>
      <c r="EC188" s="21"/>
      <c r="ED188" s="21"/>
      <c r="EE188" s="21"/>
      <c r="EF188" s="21"/>
      <c r="EG188" s="21"/>
      <c r="EH188" s="21"/>
      <c r="EI188" s="21"/>
      <c r="EJ188" s="21"/>
      <c r="EK188" s="21"/>
      <c r="EL188" s="21"/>
      <c r="EM188" s="21"/>
      <c r="EN188" s="21"/>
      <c r="EO188" s="21"/>
      <c r="EP188" s="21"/>
      <c r="EQ188" s="21"/>
      <c r="ER188" s="21"/>
      <c r="ES188" s="21"/>
      <c r="ET188" s="21"/>
      <c r="EU188" s="21"/>
      <c r="EV188" s="21"/>
      <c r="EW188" s="21"/>
      <c r="EX188" s="21"/>
      <c r="EY188" s="21"/>
      <c r="EZ188" s="21"/>
      <c r="FA188" s="21"/>
      <c r="FB188" s="21"/>
      <c r="FC188" s="21"/>
      <c r="FD188" s="21"/>
      <c r="FE188" s="21"/>
      <c r="FF188" s="21"/>
      <c r="FG188" s="21"/>
      <c r="FH188" s="21"/>
      <c r="FI188" s="21"/>
      <c r="FJ188" s="21"/>
      <c r="FK188" s="21"/>
      <c r="FL188" s="21"/>
      <c r="FM188" s="21"/>
      <c r="FN188" s="21"/>
      <c r="FO188" s="21"/>
      <c r="FP188" s="21"/>
      <c r="FQ188" s="21"/>
      <c r="FR188" s="21"/>
      <c r="FS188" s="21"/>
      <c r="FT188" s="21"/>
      <c r="FU188" s="21"/>
      <c r="FV188" s="21"/>
      <c r="FW188" s="21"/>
      <c r="FX188" s="21"/>
      <c r="FY188" s="21"/>
      <c r="FZ188" s="21"/>
      <c r="GA188" s="21"/>
      <c r="GB188" s="21"/>
      <c r="GC188" s="21"/>
      <c r="GD188" s="21"/>
      <c r="GE188" s="21"/>
      <c r="GF188" s="21"/>
      <c r="GG188" s="21"/>
      <c r="GH188" s="21"/>
      <c r="GI188" s="21"/>
      <c r="GJ188" s="21"/>
      <c r="GK188" s="21"/>
      <c r="GL188" s="21"/>
      <c r="GM188" s="21"/>
      <c r="GN188" s="21"/>
      <c r="GO188" s="21"/>
      <c r="GP188" s="21"/>
      <c r="GQ188" s="21"/>
      <c r="GR188" s="21"/>
      <c r="GS188" s="21"/>
      <c r="GT188" s="21"/>
      <c r="GU188" s="21"/>
      <c r="GV188" s="21"/>
      <c r="GW188" s="21"/>
      <c r="GX188" s="21"/>
      <c r="GY188" s="21"/>
      <c r="GZ188" s="21"/>
      <c r="HA188" s="21"/>
      <c r="HB188" s="21"/>
      <c r="HC188" s="21"/>
      <c r="HD188" s="21"/>
      <c r="HE188" s="21"/>
      <c r="HF188" s="21"/>
      <c r="HG188" s="21"/>
      <c r="HH188" s="21"/>
      <c r="HI188" s="21"/>
      <c r="HJ188" s="21"/>
      <c r="HK188" s="21"/>
      <c r="HL188" s="21"/>
      <c r="HM188" s="21"/>
      <c r="HN188" s="21"/>
      <c r="HO188" s="21"/>
      <c r="HP188" s="21"/>
      <c r="HQ188" s="21"/>
      <c r="HR188" s="21"/>
      <c r="HS188" s="21"/>
      <c r="HT188" s="21"/>
      <c r="HU188" s="21"/>
      <c r="HV188" s="21"/>
      <c r="HW188" s="21"/>
      <c r="HX188" s="21"/>
      <c r="HY188" s="21"/>
      <c r="HZ188" s="21"/>
      <c r="IA188" s="21"/>
      <c r="IB188" s="21"/>
      <c r="IC188" s="21"/>
      <c r="ID188" s="21"/>
      <c r="IE188" s="21"/>
      <c r="IF188" s="21"/>
      <c r="IG188" s="21"/>
      <c r="IH188" s="21"/>
      <c r="II188" s="21"/>
      <c r="IJ188" s="21"/>
      <c r="IK188" s="21"/>
      <c r="IL188" s="21"/>
      <c r="IM188" s="21"/>
      <c r="IN188" s="21"/>
      <c r="IO188" s="21"/>
      <c r="IP188" s="21"/>
      <c r="IQ188" s="21"/>
      <c r="IR188" s="21"/>
      <c r="IS188" s="21"/>
      <c r="IT188" s="21"/>
      <c r="IU188" s="21"/>
      <c r="IV188" s="21"/>
      <c r="IW188" s="21"/>
      <c r="IX188" s="21"/>
      <c r="IY188" s="21"/>
      <c r="IZ188" s="21"/>
      <c r="JA188" s="21"/>
      <c r="JB188" s="21"/>
      <c r="JC188" s="21"/>
      <c r="JD188" s="21"/>
      <c r="JE188" s="21"/>
      <c r="JF188" s="21"/>
      <c r="JG188" s="21"/>
      <c r="JH188" s="21"/>
      <c r="JI188" s="21"/>
      <c r="JJ188" s="21"/>
      <c r="JK188" s="21"/>
      <c r="JL188" s="21"/>
      <c r="JM188" s="21"/>
      <c r="JN188" s="21"/>
      <c r="JO188" s="21"/>
      <c r="JP188" s="21"/>
      <c r="JQ188" s="21"/>
      <c r="JR188" s="21"/>
      <c r="JS188" s="21"/>
      <c r="JT188" s="21"/>
      <c r="JU188" s="21"/>
      <c r="JV188" s="21"/>
      <c r="JW188" s="21"/>
      <c r="JX188" s="21"/>
      <c r="JY188" s="21"/>
      <c r="JZ188" s="21"/>
      <c r="KA188" s="21"/>
      <c r="KB188" s="21"/>
      <c r="KC188" s="21"/>
      <c r="KD188" s="21"/>
      <c r="KE188" s="21"/>
      <c r="KF188" s="21"/>
      <c r="KG188" s="21"/>
      <c r="KH188" s="21"/>
      <c r="KI188" s="21"/>
      <c r="KJ188" s="21"/>
      <c r="KK188" s="21"/>
      <c r="KL188" s="21"/>
      <c r="KM188" s="21"/>
      <c r="KN188" s="21"/>
      <c r="KO188" s="21"/>
      <c r="KP188" s="21"/>
      <c r="KQ188" s="21"/>
      <c r="KR188" s="21"/>
      <c r="KS188" s="21"/>
      <c r="KT188" s="21"/>
      <c r="KU188" s="21"/>
      <c r="KV188" s="21"/>
      <c r="KW188" s="21"/>
      <c r="KX188" s="21"/>
      <c r="KY188" s="21"/>
      <c r="KZ188" s="21"/>
      <c r="LA188" s="21"/>
      <c r="LB188" s="21"/>
      <c r="LC188" s="21"/>
      <c r="LD188" s="21"/>
      <c r="LE188" s="21"/>
      <c r="LF188" s="21"/>
      <c r="LG188" s="21"/>
      <c r="LH188" s="21"/>
      <c r="LI188" s="21"/>
      <c r="LJ188" s="21"/>
      <c r="LK188" s="21"/>
      <c r="LL188" s="21"/>
      <c r="LM188" s="21"/>
      <c r="LN188" s="21"/>
      <c r="LO188" s="21"/>
      <c r="LP188" s="21"/>
      <c r="LQ188" s="21"/>
      <c r="LR188" s="21"/>
      <c r="LS188" s="21"/>
      <c r="LT188" s="21"/>
      <c r="LU188" s="21"/>
      <c r="LV188" s="21"/>
      <c r="LW188" s="21"/>
      <c r="LX188" s="21"/>
      <c r="LY188" s="21"/>
      <c r="LZ188" s="21"/>
      <c r="MA188" s="21"/>
      <c r="MB188" s="21"/>
      <c r="MC188" s="21"/>
      <c r="MD188" s="21"/>
      <c r="ME188" s="21"/>
      <c r="MF188" s="21"/>
      <c r="MG188" s="21"/>
      <c r="MH188" s="21"/>
      <c r="MI188" s="21"/>
      <c r="MJ188" s="21"/>
      <c r="MK188" s="21"/>
      <c r="ML188" s="21"/>
      <c r="MM188" s="21"/>
      <c r="MN188" s="21"/>
      <c r="MO188" s="21"/>
      <c r="MP188" s="21"/>
      <c r="MQ188" s="21"/>
      <c r="MR188" s="21"/>
      <c r="MS188" s="21"/>
      <c r="MT188" s="21"/>
      <c r="MU188" s="21"/>
      <c r="MV188" s="21"/>
      <c r="MW188" s="21"/>
      <c r="MX188" s="21"/>
      <c r="MY188" s="21"/>
      <c r="MZ188" s="21"/>
      <c r="NA188" s="21"/>
      <c r="NB188" s="21"/>
      <c r="NC188" s="21"/>
      <c r="ND188" s="21"/>
      <c r="NE188" s="21"/>
      <c r="NF188" s="21"/>
      <c r="NG188" s="21"/>
      <c r="NH188" s="21"/>
      <c r="NI188" s="21"/>
      <c r="NJ188" s="21"/>
      <c r="NK188" s="21"/>
      <c r="NL188" s="21"/>
      <c r="NM188" s="21"/>
      <c r="NN188" s="21"/>
      <c r="NO188" s="21"/>
      <c r="NP188" s="21"/>
      <c r="NQ188" s="21"/>
      <c r="NR188" s="21"/>
      <c r="NS188" s="21"/>
      <c r="NT188" s="21"/>
      <c r="NU188" s="21"/>
      <c r="NV188" s="21"/>
      <c r="NW188" s="21"/>
      <c r="NX188" s="21"/>
      <c r="NY188" s="21"/>
      <c r="NZ188" s="21"/>
      <c r="OA188" s="21"/>
      <c r="OB188" s="21"/>
      <c r="OC188" s="21"/>
      <c r="OD188" s="21"/>
      <c r="OE188" s="21"/>
      <c r="OF188" s="21"/>
      <c r="OG188" s="21"/>
      <c r="OH188" s="21"/>
      <c r="OI188" s="21"/>
      <c r="OJ188" s="21"/>
      <c r="OK188" s="21"/>
      <c r="OL188" s="21"/>
      <c r="OM188" s="21"/>
      <c r="ON188" s="21"/>
      <c r="OO188" s="21"/>
      <c r="OP188" s="21"/>
      <c r="OQ188" s="21"/>
      <c r="OR188" s="21"/>
      <c r="OS188" s="21"/>
      <c r="OT188" s="21"/>
      <c r="OU188" s="21"/>
      <c r="OV188" s="21"/>
      <c r="OW188" s="21"/>
      <c r="OX188" s="21"/>
      <c r="OY188" s="21"/>
      <c r="OZ188" s="21"/>
      <c r="PA188" s="21"/>
      <c r="PB188" s="21"/>
      <c r="PC188" s="21"/>
      <c r="PD188" s="21"/>
      <c r="PE188" s="21"/>
      <c r="PF188" s="21"/>
      <c r="PG188" s="21"/>
      <c r="PH188" s="21"/>
      <c r="PI188" s="21"/>
      <c r="PJ188" s="21"/>
      <c r="PK188" s="21"/>
      <c r="PL188" s="21"/>
      <c r="PM188" s="21"/>
      <c r="PN188" s="21"/>
      <c r="PO188" s="21"/>
      <c r="PP188" s="21"/>
      <c r="PQ188" s="21"/>
      <c r="PR188" s="21"/>
      <c r="PS188" s="21"/>
      <c r="PT188" s="21"/>
      <c r="PU188" s="21"/>
      <c r="PV188" s="21"/>
      <c r="PW188" s="21"/>
      <c r="PX188" s="21"/>
      <c r="PY188" s="21"/>
      <c r="PZ188" s="21"/>
      <c r="QA188" s="21"/>
      <c r="QB188" s="21"/>
      <c r="QC188" s="21"/>
      <c r="QD188" s="21"/>
      <c r="QE188" s="21"/>
      <c r="QF188" s="21"/>
      <c r="QG188" s="21"/>
      <c r="QH188" s="21"/>
      <c r="QI188" s="21"/>
      <c r="QJ188" s="21"/>
      <c r="QK188" s="21"/>
      <c r="QL188" s="21"/>
      <c r="QM188" s="21"/>
      <c r="QN188" s="21"/>
      <c r="QO188" s="21"/>
      <c r="QP188" s="21"/>
      <c r="QQ188" s="21"/>
      <c r="QR188" s="21"/>
      <c r="QS188" s="21"/>
      <c r="QT188" s="21"/>
      <c r="QU188" s="21"/>
      <c r="QV188" s="21"/>
      <c r="QW188" s="21"/>
      <c r="QX188" s="21"/>
      <c r="QY188" s="21"/>
      <c r="QZ188" s="21"/>
      <c r="RA188" s="21"/>
      <c r="RB188" s="21"/>
      <c r="RC188" s="21"/>
      <c r="RD188" s="21"/>
      <c r="RE188" s="21"/>
      <c r="RF188" s="21"/>
      <c r="RG188" s="21"/>
      <c r="RH188" s="21"/>
      <c r="RI188" s="21"/>
      <c r="RJ188" s="21"/>
      <c r="RK188" s="21"/>
      <c r="RL188" s="21"/>
      <c r="RM188" s="21"/>
      <c r="RN188" s="21"/>
      <c r="RO188" s="21"/>
      <c r="RP188" s="21"/>
      <c r="RQ188" s="21"/>
      <c r="RR188" s="21"/>
      <c r="RS188" s="21"/>
      <c r="RT188" s="21"/>
      <c r="RU188" s="21"/>
      <c r="RV188" s="21"/>
      <c r="RW188" s="21"/>
      <c r="RX188" s="21"/>
      <c r="RY188" s="21"/>
      <c r="RZ188" s="21"/>
      <c r="SA188" s="21"/>
      <c r="SB188" s="21"/>
      <c r="SC188" s="21"/>
      <c r="SD188" s="21"/>
      <c r="SE188" s="21"/>
      <c r="SF188" s="21"/>
      <c r="SG188" s="21"/>
      <c r="SH188" s="21"/>
      <c r="SI188" s="21"/>
      <c r="SJ188" s="21"/>
      <c r="SK188" s="21"/>
      <c r="SL188" s="21"/>
      <c r="SM188" s="21"/>
      <c r="SN188" s="21"/>
      <c r="SO188" s="21"/>
      <c r="SP188" s="21"/>
      <c r="SQ188" s="21"/>
      <c r="SR188" s="21"/>
      <c r="SS188" s="21"/>
      <c r="ST188" s="21"/>
      <c r="SU188" s="21"/>
      <c r="SV188" s="21"/>
      <c r="SW188" s="21"/>
      <c r="SX188" s="21"/>
      <c r="SY188" s="21"/>
      <c r="SZ188" s="21"/>
      <c r="TA188" s="21"/>
      <c r="TB188" s="21"/>
      <c r="TC188" s="21"/>
      <c r="TD188" s="21"/>
      <c r="TE188" s="21"/>
      <c r="TF188" s="21"/>
      <c r="TG188" s="21"/>
      <c r="TH188" s="21"/>
      <c r="TI188" s="21"/>
      <c r="TJ188" s="21"/>
      <c r="TK188" s="21"/>
      <c r="TL188" s="21"/>
      <c r="TM188" s="21"/>
      <c r="TN188" s="21"/>
      <c r="TO188" s="21"/>
      <c r="TP188" s="21"/>
      <c r="TQ188" s="21"/>
      <c r="TR188" s="21"/>
      <c r="TS188" s="21"/>
      <c r="TT188" s="21"/>
      <c r="TU188" s="21"/>
      <c r="TV188" s="21"/>
      <c r="TW188" s="21"/>
      <c r="TX188" s="21"/>
      <c r="TY188" s="21"/>
      <c r="TZ188" s="21"/>
      <c r="UA188" s="21"/>
      <c r="UB188" s="21"/>
      <c r="UC188" s="21"/>
      <c r="UD188" s="21"/>
      <c r="UE188" s="21"/>
      <c r="UF188" s="21"/>
      <c r="UG188" s="21"/>
      <c r="UH188" s="21"/>
      <c r="UI188" s="21"/>
      <c r="UJ188" s="21"/>
      <c r="UK188" s="21"/>
      <c r="UL188" s="21"/>
      <c r="UM188" s="21"/>
      <c r="UN188" s="21"/>
      <c r="UO188" s="21"/>
      <c r="UP188" s="21"/>
      <c r="UQ188" s="21"/>
      <c r="UR188" s="21"/>
      <c r="US188" s="21"/>
      <c r="UT188" s="21"/>
      <c r="UU188" s="21"/>
      <c r="UV188" s="21"/>
      <c r="UW188" s="21"/>
      <c r="UX188" s="21"/>
      <c r="UY188" s="21"/>
      <c r="UZ188" s="21"/>
      <c r="VA188" s="21"/>
      <c r="VB188" s="21"/>
      <c r="VC188" s="21"/>
      <c r="VD188" s="21"/>
      <c r="VE188" s="21"/>
      <c r="VF188" s="21"/>
      <c r="VG188" s="21"/>
      <c r="VH188" s="21"/>
      <c r="VI188" s="21"/>
      <c r="VJ188" s="21"/>
      <c r="VK188" s="21"/>
      <c r="VL188" s="21"/>
      <c r="VM188" s="21"/>
      <c r="VN188" s="21"/>
      <c r="VO188" s="21"/>
      <c r="VP188" s="21"/>
      <c r="VQ188" s="21"/>
      <c r="VR188" s="21"/>
      <c r="VS188" s="21"/>
      <c r="VT188" s="21"/>
      <c r="VU188" s="21"/>
      <c r="VV188" s="21"/>
      <c r="VW188" s="21"/>
      <c r="VX188" s="21"/>
      <c r="VY188" s="21"/>
      <c r="VZ188" s="21"/>
      <c r="WA188" s="21"/>
      <c r="WB188" s="21"/>
      <c r="WC188" s="21"/>
      <c r="WD188" s="21"/>
      <c r="WE188" s="21"/>
      <c r="WF188" s="21"/>
      <c r="WG188" s="21"/>
      <c r="WH188" s="21"/>
      <c r="WI188" s="21"/>
      <c r="WJ188" s="21"/>
      <c r="WK188" s="21"/>
      <c r="WL188" s="21"/>
      <c r="WM188" s="21"/>
      <c r="WN188" s="21"/>
      <c r="WO188" s="21"/>
      <c r="WP188" s="21"/>
      <c r="WQ188" s="21"/>
      <c r="WR188" s="21"/>
      <c r="WS188" s="21"/>
      <c r="WT188" s="21"/>
      <c r="WU188" s="21"/>
      <c r="WV188" s="21"/>
      <c r="WW188" s="21"/>
      <c r="WX188" s="21"/>
      <c r="WY188" s="21"/>
      <c r="WZ188" s="21"/>
      <c r="XA188" s="21"/>
      <c r="XB188" s="21"/>
      <c r="XC188" s="21"/>
      <c r="XD188" s="21"/>
      <c r="XE188" s="21"/>
      <c r="XF188" s="21"/>
      <c r="XG188" s="21"/>
      <c r="XH188" s="21"/>
      <c r="XI188" s="21"/>
      <c r="XJ188" s="21"/>
      <c r="XK188" s="21"/>
      <c r="XL188" s="21"/>
      <c r="XM188" s="21"/>
      <c r="XN188" s="21"/>
      <c r="XO188" s="21"/>
      <c r="XP188" s="21"/>
      <c r="XQ188" s="21"/>
      <c r="XR188" s="21"/>
      <c r="XS188" s="21"/>
      <c r="XT188" s="21"/>
      <c r="XU188" s="21"/>
      <c r="XV188" s="21"/>
      <c r="XW188" s="21"/>
      <c r="XX188" s="21"/>
      <c r="XY188" s="21"/>
      <c r="XZ188" s="21"/>
      <c r="YA188" s="21"/>
      <c r="YB188" s="21"/>
      <c r="YC188" s="21"/>
      <c r="YD188" s="21"/>
      <c r="YE188" s="21"/>
      <c r="YF188" s="21"/>
      <c r="YG188" s="21"/>
      <c r="YH188" s="21"/>
      <c r="YI188" s="21"/>
      <c r="YJ188" s="21"/>
      <c r="YK188" s="21"/>
      <c r="YL188" s="21"/>
      <c r="YM188" s="21"/>
      <c r="YN188" s="21"/>
      <c r="YO188" s="21"/>
      <c r="YP188" s="21"/>
      <c r="YQ188" s="21"/>
      <c r="YR188" s="21"/>
      <c r="YS188" s="21"/>
      <c r="YT188" s="21"/>
      <c r="YU188" s="21"/>
      <c r="YV188" s="21"/>
      <c r="YW188" s="21"/>
      <c r="YX188" s="21"/>
      <c r="YY188" s="21"/>
      <c r="YZ188" s="21"/>
      <c r="ZA188" s="21"/>
      <c r="ZB188" s="21"/>
      <c r="ZC188" s="21"/>
      <c r="ZD188" s="21"/>
      <c r="ZE188" s="21"/>
      <c r="ZF188" s="21"/>
      <c r="ZG188" s="21"/>
      <c r="ZH188" s="21"/>
      <c r="ZI188" s="21"/>
      <c r="ZJ188" s="21"/>
      <c r="ZK188" s="21"/>
      <c r="ZL188" s="21"/>
      <c r="ZM188" s="21"/>
      <c r="ZN188" s="21"/>
      <c r="ZO188" s="21"/>
      <c r="ZP188" s="21"/>
      <c r="ZQ188" s="21"/>
      <c r="ZR188" s="21"/>
      <c r="ZS188" s="21"/>
      <c r="ZT188" s="21"/>
      <c r="ZU188" s="21"/>
      <c r="ZV188" s="21"/>
      <c r="ZW188" s="21"/>
      <c r="ZX188" s="21"/>
      <c r="ZY188" s="21"/>
      <c r="ZZ188" s="21"/>
      <c r="AAA188" s="21"/>
      <c r="AAB188" s="21"/>
      <c r="AAC188" s="21"/>
      <c r="AAD188" s="21"/>
      <c r="AAE188" s="21"/>
      <c r="AAF188" s="21"/>
      <c r="AAG188" s="21"/>
      <c r="AAH188" s="21"/>
      <c r="AAI188" s="21"/>
      <c r="AAJ188" s="21"/>
      <c r="AAK188" s="21"/>
      <c r="AAL188" s="21"/>
      <c r="AAM188" s="21"/>
      <c r="AAN188" s="21"/>
      <c r="AAO188" s="21"/>
      <c r="AAP188" s="21"/>
      <c r="AAQ188" s="21"/>
      <c r="AAR188" s="21"/>
      <c r="AAS188" s="21"/>
      <c r="AAT188" s="21"/>
      <c r="AAU188" s="21"/>
      <c r="AAV188" s="21"/>
      <c r="AAW188" s="21"/>
      <c r="AAX188" s="21"/>
      <c r="AAY188" s="21"/>
      <c r="AAZ188" s="21"/>
      <c r="ABA188" s="21"/>
      <c r="ABB188" s="21"/>
      <c r="ABC188" s="21"/>
      <c r="ABD188" s="21"/>
      <c r="ABE188" s="21"/>
      <c r="ABF188" s="21"/>
      <c r="ABG188" s="21"/>
      <c r="ABH188" s="21"/>
      <c r="ABI188" s="21"/>
      <c r="ABJ188" s="21"/>
      <c r="ABK188" s="21"/>
      <c r="ABL188" s="21"/>
      <c r="ABM188" s="21"/>
      <c r="ABN188" s="21"/>
      <c r="ABO188" s="21"/>
      <c r="ABP188" s="21"/>
      <c r="ABQ188" s="21"/>
      <c r="ABR188" s="21"/>
      <c r="ABS188" s="21"/>
      <c r="ABT188" s="21"/>
      <c r="ABU188" s="21"/>
      <c r="ABV188" s="21"/>
      <c r="ABW188" s="21"/>
      <c r="ABX188" s="21"/>
      <c r="ABY188" s="21"/>
      <c r="ABZ188" s="21"/>
      <c r="ACA188" s="21"/>
      <c r="ACB188" s="21"/>
      <c r="ACC188" s="21"/>
      <c r="ACD188" s="21"/>
      <c r="ACE188" s="21"/>
      <c r="ACF188" s="21"/>
      <c r="ACG188" s="21"/>
      <c r="ACH188" s="21"/>
      <c r="ACI188" s="21"/>
      <c r="ACJ188" s="21"/>
      <c r="ACK188" s="21"/>
      <c r="ACL188" s="21"/>
      <c r="ACM188" s="21"/>
      <c r="ACN188" s="21"/>
      <c r="ACO188" s="21"/>
      <c r="ACP188" s="21"/>
      <c r="ACQ188" s="21"/>
      <c r="ACR188" s="21"/>
      <c r="ACS188" s="21"/>
      <c r="ACT188" s="21"/>
      <c r="ACU188" s="21"/>
      <c r="ACV188" s="21"/>
      <c r="ACW188" s="21"/>
      <c r="ACX188" s="21"/>
      <c r="ACY188" s="21"/>
      <c r="ACZ188" s="21"/>
      <c r="ADA188" s="21"/>
      <c r="ADB188" s="21"/>
      <c r="ADC188" s="21"/>
      <c r="ADD188" s="21"/>
      <c r="ADE188" s="21"/>
      <c r="ADF188" s="21"/>
      <c r="ADG188" s="21"/>
      <c r="ADH188" s="21"/>
      <c r="ADI188" s="21"/>
      <c r="ADJ188" s="21"/>
      <c r="ADK188" s="21"/>
      <c r="ADL188" s="21"/>
      <c r="ADM188" s="21"/>
      <c r="ADN188" s="21"/>
      <c r="ADO188" s="21"/>
      <c r="ADP188" s="21"/>
      <c r="ADQ188" s="21"/>
      <c r="ADR188" s="21"/>
      <c r="ADS188" s="21"/>
      <c r="ADT188" s="21"/>
      <c r="ADU188" s="21"/>
      <c r="ADV188" s="21"/>
      <c r="ADW188" s="21"/>
      <c r="ADX188" s="21"/>
      <c r="ADY188" s="21"/>
      <c r="ADZ188" s="21"/>
      <c r="AEA188" s="21"/>
      <c r="AEB188" s="21"/>
      <c r="AEC188" s="21"/>
      <c r="AED188" s="21"/>
      <c r="AEE188" s="21"/>
      <c r="AEF188" s="21"/>
      <c r="AEG188" s="21"/>
      <c r="AEH188" s="21"/>
      <c r="AEI188" s="21"/>
      <c r="AEJ188" s="21"/>
      <c r="AEK188" s="21"/>
      <c r="AEL188" s="21"/>
      <c r="AEM188" s="21"/>
      <c r="AEN188" s="21"/>
      <c r="AEO188" s="21"/>
      <c r="AEP188" s="21"/>
      <c r="AEQ188" s="21"/>
      <c r="AER188" s="21"/>
      <c r="AES188" s="21"/>
      <c r="AET188" s="21"/>
      <c r="AEU188" s="21"/>
      <c r="AEV188" s="21"/>
      <c r="AEW188" s="21"/>
      <c r="AEX188" s="21"/>
      <c r="AEY188" s="21"/>
      <c r="AEZ188" s="21"/>
      <c r="AFA188" s="21"/>
      <c r="AFB188" s="21"/>
      <c r="AFC188" s="21"/>
      <c r="AFD188" s="21"/>
      <c r="AFE188" s="21"/>
      <c r="AFF188" s="21"/>
      <c r="AFG188" s="21"/>
      <c r="AFH188" s="21"/>
      <c r="AFI188" s="21"/>
      <c r="AFJ188" s="21"/>
      <c r="AFK188" s="21"/>
      <c r="AFL188" s="21"/>
      <c r="AFM188" s="21"/>
      <c r="AFN188" s="21"/>
      <c r="AFO188" s="21"/>
      <c r="AFP188" s="21"/>
      <c r="AFQ188" s="21"/>
      <c r="AFR188" s="21"/>
      <c r="AFS188" s="21"/>
      <c r="AFT188" s="21"/>
      <c r="AFU188" s="21"/>
      <c r="AFV188" s="21"/>
      <c r="AFW188" s="21"/>
      <c r="AFX188" s="21"/>
      <c r="AFY188" s="21"/>
      <c r="AFZ188" s="21"/>
      <c r="AGA188" s="21"/>
      <c r="AGB188" s="21"/>
      <c r="AGC188" s="21"/>
      <c r="AGD188" s="21"/>
      <c r="AGE188" s="21"/>
      <c r="AGF188" s="21"/>
      <c r="AGG188" s="21"/>
      <c r="AGH188" s="21"/>
      <c r="AGI188" s="21"/>
      <c r="AGJ188" s="21"/>
      <c r="AGK188" s="21"/>
      <c r="AGL188" s="21"/>
      <c r="AGM188" s="21"/>
      <c r="AGN188" s="21"/>
      <c r="AGO188" s="21"/>
      <c r="AGP188" s="21"/>
      <c r="AGQ188" s="21"/>
      <c r="AGR188" s="21"/>
      <c r="AGS188" s="21"/>
      <c r="AGT188" s="21"/>
      <c r="AGU188" s="21"/>
      <c r="AGV188" s="21"/>
      <c r="AGW188" s="21"/>
      <c r="AGX188" s="21"/>
      <c r="AGY188" s="21"/>
      <c r="AGZ188" s="21"/>
      <c r="AHA188" s="21"/>
      <c r="AHB188" s="21"/>
      <c r="AHC188" s="21"/>
      <c r="AHD188" s="21"/>
      <c r="AHE188" s="21"/>
      <c r="AHF188" s="21"/>
      <c r="AHG188" s="21"/>
      <c r="AHH188" s="21"/>
      <c r="AHI188" s="21"/>
      <c r="AHJ188" s="21"/>
      <c r="AHK188" s="21"/>
      <c r="AHL188" s="21"/>
      <c r="AHM188" s="21"/>
      <c r="AHN188" s="21"/>
      <c r="AHO188" s="21"/>
      <c r="AHP188" s="21"/>
      <c r="AHQ188" s="21"/>
      <c r="AHR188" s="21"/>
      <c r="AHS188" s="21"/>
      <c r="AHT188" s="21"/>
      <c r="AHU188" s="21"/>
      <c r="AHV188" s="21"/>
      <c r="AHW188" s="21"/>
      <c r="AHX188" s="21"/>
      <c r="AHY188" s="21"/>
      <c r="AHZ188" s="21"/>
      <c r="AIA188" s="21"/>
      <c r="AIB188" s="21"/>
      <c r="AIC188" s="21"/>
      <c r="AID188" s="21"/>
      <c r="AIE188" s="21"/>
      <c r="AIF188" s="21"/>
      <c r="AIG188" s="21"/>
      <c r="AIH188" s="21"/>
      <c r="AII188" s="21"/>
      <c r="AIJ188" s="21"/>
      <c r="AIK188" s="21"/>
      <c r="AIL188" s="21"/>
      <c r="AIM188" s="21"/>
      <c r="AIN188" s="21"/>
      <c r="AIO188" s="21"/>
      <c r="AIP188" s="21"/>
      <c r="AIQ188" s="21"/>
      <c r="AIR188" s="21"/>
      <c r="AIS188" s="21"/>
      <c r="AIT188" s="21"/>
      <c r="AIU188" s="21"/>
      <c r="AIV188" s="21"/>
      <c r="AIW188" s="21"/>
      <c r="AIX188" s="21"/>
      <c r="AIY188" s="21"/>
      <c r="AIZ188" s="21"/>
      <c r="AJA188" s="21"/>
      <c r="AJB188" s="21"/>
      <c r="AJC188" s="21"/>
      <c r="AJD188" s="21"/>
      <c r="AJE188" s="21"/>
      <c r="AJF188" s="21"/>
      <c r="AJG188" s="21"/>
      <c r="AJH188" s="21"/>
      <c r="AJI188" s="21"/>
      <c r="AJJ188" s="21"/>
      <c r="AJK188" s="21"/>
      <c r="AJL188" s="21"/>
      <c r="AJM188" s="21"/>
      <c r="AJN188" s="21"/>
      <c r="AJO188" s="21"/>
      <c r="AJP188" s="21"/>
      <c r="AJQ188" s="21"/>
      <c r="AJR188" s="21"/>
      <c r="AJS188" s="21"/>
      <c r="AJT188" s="21"/>
      <c r="AJU188" s="21"/>
      <c r="AJV188" s="21"/>
      <c r="AJW188" s="21"/>
      <c r="AJX188" s="21"/>
      <c r="AJY188" s="21"/>
      <c r="AJZ188" s="21"/>
      <c r="AKA188" s="21"/>
      <c r="AKB188" s="21"/>
      <c r="AKC188" s="21"/>
      <c r="AKD188" s="21"/>
      <c r="AKE188" s="21"/>
      <c r="AKF188" s="21"/>
      <c r="AKG188" s="21"/>
      <c r="AKH188" s="21"/>
      <c r="AKI188" s="21"/>
      <c r="AKJ188" s="21"/>
      <c r="AKK188" s="21"/>
      <c r="AKL188" s="21"/>
      <c r="AKM188" s="21"/>
      <c r="AKN188" s="21"/>
      <c r="AKO188" s="21"/>
      <c r="AKP188" s="21"/>
      <c r="AKQ188" s="21"/>
      <c r="AKR188" s="21"/>
      <c r="AKS188" s="21"/>
      <c r="AKT188" s="21"/>
      <c r="AKU188" s="21"/>
      <c r="AKV188" s="21"/>
      <c r="AKW188" s="21"/>
      <c r="AKX188" s="21"/>
      <c r="AKY188" s="21"/>
      <c r="AKZ188" s="21"/>
      <c r="ALA188" s="21"/>
      <c r="ALB188" s="21"/>
      <c r="ALC188" s="21"/>
      <c r="ALD188" s="21"/>
      <c r="ALE188" s="21"/>
      <c r="ALF188" s="21"/>
      <c r="ALG188" s="21"/>
      <c r="ALH188" s="21"/>
      <c r="ALI188" s="21"/>
      <c r="ALJ188" s="21"/>
      <c r="ALK188" s="21"/>
      <c r="ALL188" s="21"/>
      <c r="ALM188" s="21"/>
      <c r="ALN188" s="21"/>
      <c r="ALO188" s="21"/>
      <c r="ALP188" s="21"/>
      <c r="ALQ188" s="21"/>
      <c r="ALR188" s="21"/>
      <c r="ALS188" s="21"/>
      <c r="ALT188" s="21"/>
      <c r="ALU188" s="21"/>
      <c r="ALV188" s="21"/>
      <c r="ALW188" s="21"/>
      <c r="ALX188" s="21"/>
      <c r="ALY188" s="21"/>
      <c r="ALZ188" s="21"/>
      <c r="AMA188" s="21"/>
      <c r="AMB188" s="21"/>
      <c r="AMC188" s="21"/>
      <c r="AMD188" s="21"/>
      <c r="AME188" s="21"/>
      <c r="AMF188" s="21"/>
      <c r="AMG188" s="21"/>
      <c r="AMH188" s="21"/>
      <c r="AMI188" s="21"/>
      <c r="AMJ188" s="21"/>
      <c r="AMK188" s="21"/>
      <c r="AML188" s="21"/>
      <c r="AMM188" s="21"/>
      <c r="AMN188" s="21"/>
      <c r="AMO188" s="21"/>
      <c r="AMP188" s="21"/>
      <c r="AMQ188" s="21"/>
      <c r="AMR188" s="21"/>
      <c r="AMS188" s="21"/>
      <c r="AMT188" s="21"/>
      <c r="AMU188" s="21"/>
      <c r="AMV188" s="21"/>
      <c r="AMW188" s="21"/>
    </row>
    <row r="189" spans="1:1037" s="33" customFormat="1" ht="167.25" hidden="1" thickTop="1" thickBot="1" x14ac:dyDescent="0.25">
      <c r="A189" s="23" t="s">
        <v>201</v>
      </c>
      <c r="B189" s="23" t="s">
        <v>141</v>
      </c>
      <c r="C189" s="23" t="s">
        <v>288</v>
      </c>
      <c r="D189" s="23" t="s">
        <v>83</v>
      </c>
      <c r="E189" s="23" t="s">
        <v>1053</v>
      </c>
      <c r="F189" s="23" t="s">
        <v>1057</v>
      </c>
      <c r="G189" s="23" t="s">
        <v>1055</v>
      </c>
      <c r="H189" s="23" t="s">
        <v>1055</v>
      </c>
      <c r="I189" s="24" t="s">
        <v>222</v>
      </c>
      <c r="J189" s="189" t="str">
        <f>+VLOOKUP(I189,Feuil1!A:C,2,FALSE)</f>
        <v>R2-2-1-1</v>
      </c>
      <c r="K189" s="24" t="s">
        <v>57</v>
      </c>
      <c r="L189" s="29"/>
      <c r="M189" s="59">
        <v>4</v>
      </c>
      <c r="N189" s="60">
        <v>3</v>
      </c>
      <c r="O189" s="42">
        <f t="shared" si="10"/>
        <v>12</v>
      </c>
      <c r="P189" s="42">
        <f t="shared" si="11"/>
        <v>3</v>
      </c>
      <c r="Q189" s="44" t="s">
        <v>328</v>
      </c>
      <c r="R189" s="59">
        <v>3</v>
      </c>
      <c r="S189" s="25" t="s">
        <v>329</v>
      </c>
      <c r="T189" s="59">
        <v>5</v>
      </c>
      <c r="U189" s="25" t="s">
        <v>202</v>
      </c>
      <c r="V189" s="59">
        <v>5</v>
      </c>
      <c r="W189" s="41">
        <f t="shared" si="12"/>
        <v>13</v>
      </c>
      <c r="X189" s="50">
        <f t="shared" si="13"/>
        <v>1</v>
      </c>
      <c r="Y189" s="52">
        <f t="shared" si="14"/>
        <v>3</v>
      </c>
      <c r="Z189" s="23"/>
      <c r="AA189" s="57"/>
      <c r="AB189" s="23"/>
      <c r="AC189" s="23"/>
      <c r="AD189" s="23"/>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c r="BC189" s="21"/>
      <c r="BD189" s="21"/>
      <c r="BE189" s="21"/>
      <c r="BF189" s="21"/>
      <c r="BG189" s="21"/>
      <c r="BH189" s="21"/>
      <c r="BI189" s="21"/>
      <c r="BJ189" s="21"/>
      <c r="BK189" s="21"/>
      <c r="BL189" s="21"/>
      <c r="BM189" s="21"/>
      <c r="BN189" s="21"/>
      <c r="BO189" s="21"/>
      <c r="BP189" s="21"/>
      <c r="BQ189" s="21"/>
      <c r="BR189" s="21"/>
      <c r="BS189" s="21"/>
      <c r="BT189" s="21"/>
      <c r="BU189" s="21"/>
      <c r="BV189" s="21"/>
      <c r="BW189" s="21"/>
      <c r="BX189" s="21"/>
      <c r="BY189" s="21"/>
      <c r="BZ189" s="21"/>
      <c r="CA189" s="21"/>
      <c r="CB189" s="21"/>
      <c r="CC189" s="21"/>
      <c r="CD189" s="21"/>
      <c r="CE189" s="21"/>
      <c r="CF189" s="21"/>
      <c r="CG189" s="21"/>
      <c r="CH189" s="21"/>
      <c r="CI189" s="21"/>
      <c r="CJ189" s="21"/>
      <c r="CK189" s="21"/>
      <c r="CL189" s="21"/>
      <c r="CM189" s="21"/>
      <c r="CN189" s="21"/>
      <c r="CO189" s="21"/>
      <c r="CP189" s="21"/>
      <c r="CQ189" s="21"/>
      <c r="CR189" s="21"/>
      <c r="CS189" s="21"/>
      <c r="CT189" s="21"/>
      <c r="CU189" s="21"/>
      <c r="CV189" s="21"/>
      <c r="CW189" s="21"/>
      <c r="CX189" s="21"/>
      <c r="CY189" s="21"/>
      <c r="CZ189" s="21"/>
      <c r="DA189" s="21"/>
      <c r="DB189" s="21"/>
      <c r="DC189" s="21"/>
      <c r="DD189" s="21"/>
      <c r="DE189" s="21"/>
      <c r="DF189" s="21"/>
      <c r="DG189" s="21"/>
      <c r="DH189" s="21"/>
      <c r="DI189" s="21"/>
      <c r="DJ189" s="21"/>
      <c r="DK189" s="21"/>
      <c r="DL189" s="21"/>
      <c r="DM189" s="21"/>
      <c r="DN189" s="21"/>
      <c r="DO189" s="21"/>
      <c r="DP189" s="21"/>
      <c r="DQ189" s="21"/>
      <c r="DR189" s="21"/>
      <c r="DS189" s="21"/>
      <c r="DT189" s="21"/>
      <c r="DU189" s="21"/>
      <c r="DV189" s="21"/>
      <c r="DW189" s="21"/>
      <c r="DX189" s="21"/>
      <c r="DY189" s="21"/>
      <c r="DZ189" s="21"/>
      <c r="EA189" s="21"/>
      <c r="EB189" s="21"/>
      <c r="EC189" s="21"/>
      <c r="ED189" s="21"/>
      <c r="EE189" s="21"/>
      <c r="EF189" s="21"/>
      <c r="EG189" s="21"/>
      <c r="EH189" s="21"/>
      <c r="EI189" s="21"/>
      <c r="EJ189" s="21"/>
      <c r="EK189" s="21"/>
      <c r="EL189" s="21"/>
      <c r="EM189" s="21"/>
      <c r="EN189" s="21"/>
      <c r="EO189" s="21"/>
      <c r="EP189" s="21"/>
      <c r="EQ189" s="21"/>
      <c r="ER189" s="21"/>
      <c r="ES189" s="21"/>
      <c r="ET189" s="21"/>
      <c r="EU189" s="21"/>
      <c r="EV189" s="21"/>
      <c r="EW189" s="21"/>
      <c r="EX189" s="21"/>
      <c r="EY189" s="21"/>
      <c r="EZ189" s="21"/>
      <c r="FA189" s="21"/>
      <c r="FB189" s="21"/>
      <c r="FC189" s="21"/>
      <c r="FD189" s="21"/>
      <c r="FE189" s="21"/>
      <c r="FF189" s="21"/>
      <c r="FG189" s="21"/>
      <c r="FH189" s="21"/>
      <c r="FI189" s="21"/>
      <c r="FJ189" s="21"/>
      <c r="FK189" s="21"/>
      <c r="FL189" s="21"/>
      <c r="FM189" s="21"/>
      <c r="FN189" s="21"/>
      <c r="FO189" s="21"/>
      <c r="FP189" s="21"/>
      <c r="FQ189" s="21"/>
      <c r="FR189" s="21"/>
      <c r="FS189" s="21"/>
      <c r="FT189" s="21"/>
      <c r="FU189" s="21"/>
      <c r="FV189" s="21"/>
      <c r="FW189" s="21"/>
      <c r="FX189" s="21"/>
      <c r="FY189" s="21"/>
      <c r="FZ189" s="21"/>
      <c r="GA189" s="21"/>
      <c r="GB189" s="21"/>
      <c r="GC189" s="21"/>
      <c r="GD189" s="21"/>
      <c r="GE189" s="21"/>
      <c r="GF189" s="21"/>
      <c r="GG189" s="21"/>
      <c r="GH189" s="21"/>
      <c r="GI189" s="21"/>
      <c r="GJ189" s="21"/>
      <c r="GK189" s="21"/>
      <c r="GL189" s="21"/>
      <c r="GM189" s="21"/>
      <c r="GN189" s="21"/>
      <c r="GO189" s="21"/>
      <c r="GP189" s="21"/>
      <c r="GQ189" s="21"/>
      <c r="GR189" s="21"/>
      <c r="GS189" s="21"/>
      <c r="GT189" s="21"/>
      <c r="GU189" s="21"/>
      <c r="GV189" s="21"/>
      <c r="GW189" s="21"/>
      <c r="GX189" s="21"/>
      <c r="GY189" s="21"/>
      <c r="GZ189" s="21"/>
      <c r="HA189" s="21"/>
      <c r="HB189" s="21"/>
      <c r="HC189" s="21"/>
      <c r="HD189" s="21"/>
      <c r="HE189" s="21"/>
      <c r="HF189" s="21"/>
      <c r="HG189" s="21"/>
      <c r="HH189" s="21"/>
      <c r="HI189" s="21"/>
      <c r="HJ189" s="21"/>
      <c r="HK189" s="21"/>
      <c r="HL189" s="21"/>
      <c r="HM189" s="21"/>
      <c r="HN189" s="21"/>
      <c r="HO189" s="21"/>
      <c r="HP189" s="21"/>
      <c r="HQ189" s="21"/>
      <c r="HR189" s="21"/>
      <c r="HS189" s="21"/>
      <c r="HT189" s="21"/>
      <c r="HU189" s="21"/>
      <c r="HV189" s="21"/>
      <c r="HW189" s="21"/>
      <c r="HX189" s="21"/>
      <c r="HY189" s="21"/>
      <c r="HZ189" s="21"/>
      <c r="IA189" s="21"/>
      <c r="IB189" s="21"/>
      <c r="IC189" s="21"/>
      <c r="ID189" s="21"/>
      <c r="IE189" s="21"/>
      <c r="IF189" s="21"/>
      <c r="IG189" s="21"/>
      <c r="IH189" s="21"/>
      <c r="II189" s="21"/>
      <c r="IJ189" s="21"/>
      <c r="IK189" s="21"/>
      <c r="IL189" s="21"/>
      <c r="IM189" s="21"/>
      <c r="IN189" s="21"/>
      <c r="IO189" s="21"/>
      <c r="IP189" s="21"/>
      <c r="IQ189" s="21"/>
      <c r="IR189" s="21"/>
      <c r="IS189" s="21"/>
      <c r="IT189" s="21"/>
      <c r="IU189" s="21"/>
      <c r="IV189" s="21"/>
      <c r="IW189" s="21"/>
      <c r="IX189" s="21"/>
      <c r="IY189" s="21"/>
      <c r="IZ189" s="21"/>
      <c r="JA189" s="21"/>
      <c r="JB189" s="21"/>
      <c r="JC189" s="21"/>
      <c r="JD189" s="21"/>
      <c r="JE189" s="21"/>
      <c r="JF189" s="21"/>
      <c r="JG189" s="21"/>
      <c r="JH189" s="21"/>
      <c r="JI189" s="21"/>
      <c r="JJ189" s="21"/>
      <c r="JK189" s="21"/>
      <c r="JL189" s="21"/>
      <c r="JM189" s="21"/>
      <c r="JN189" s="21"/>
      <c r="JO189" s="21"/>
      <c r="JP189" s="21"/>
      <c r="JQ189" s="21"/>
      <c r="JR189" s="21"/>
      <c r="JS189" s="21"/>
      <c r="JT189" s="21"/>
      <c r="JU189" s="21"/>
      <c r="JV189" s="21"/>
      <c r="JW189" s="21"/>
      <c r="JX189" s="21"/>
      <c r="JY189" s="21"/>
      <c r="JZ189" s="21"/>
      <c r="KA189" s="21"/>
      <c r="KB189" s="21"/>
      <c r="KC189" s="21"/>
      <c r="KD189" s="21"/>
      <c r="KE189" s="21"/>
      <c r="KF189" s="21"/>
      <c r="KG189" s="21"/>
      <c r="KH189" s="21"/>
      <c r="KI189" s="21"/>
      <c r="KJ189" s="21"/>
      <c r="KK189" s="21"/>
      <c r="KL189" s="21"/>
      <c r="KM189" s="21"/>
      <c r="KN189" s="21"/>
      <c r="KO189" s="21"/>
      <c r="KP189" s="21"/>
      <c r="KQ189" s="21"/>
      <c r="KR189" s="21"/>
      <c r="KS189" s="21"/>
      <c r="KT189" s="21"/>
      <c r="KU189" s="21"/>
      <c r="KV189" s="21"/>
      <c r="KW189" s="21"/>
      <c r="KX189" s="21"/>
      <c r="KY189" s="21"/>
      <c r="KZ189" s="21"/>
      <c r="LA189" s="21"/>
      <c r="LB189" s="21"/>
      <c r="LC189" s="21"/>
      <c r="LD189" s="21"/>
      <c r="LE189" s="21"/>
      <c r="LF189" s="21"/>
      <c r="LG189" s="21"/>
      <c r="LH189" s="21"/>
      <c r="LI189" s="21"/>
      <c r="LJ189" s="21"/>
      <c r="LK189" s="21"/>
      <c r="LL189" s="21"/>
      <c r="LM189" s="21"/>
      <c r="LN189" s="21"/>
      <c r="LO189" s="21"/>
      <c r="LP189" s="21"/>
      <c r="LQ189" s="21"/>
      <c r="LR189" s="21"/>
      <c r="LS189" s="21"/>
      <c r="LT189" s="21"/>
      <c r="LU189" s="21"/>
      <c r="LV189" s="21"/>
      <c r="LW189" s="21"/>
      <c r="LX189" s="21"/>
      <c r="LY189" s="21"/>
      <c r="LZ189" s="21"/>
      <c r="MA189" s="21"/>
      <c r="MB189" s="21"/>
      <c r="MC189" s="21"/>
      <c r="MD189" s="21"/>
      <c r="ME189" s="21"/>
      <c r="MF189" s="21"/>
      <c r="MG189" s="21"/>
      <c r="MH189" s="21"/>
      <c r="MI189" s="21"/>
      <c r="MJ189" s="21"/>
      <c r="MK189" s="21"/>
      <c r="ML189" s="21"/>
      <c r="MM189" s="21"/>
      <c r="MN189" s="21"/>
      <c r="MO189" s="21"/>
      <c r="MP189" s="21"/>
      <c r="MQ189" s="21"/>
      <c r="MR189" s="21"/>
      <c r="MS189" s="21"/>
      <c r="MT189" s="21"/>
      <c r="MU189" s="21"/>
      <c r="MV189" s="21"/>
      <c r="MW189" s="21"/>
      <c r="MX189" s="21"/>
      <c r="MY189" s="21"/>
      <c r="MZ189" s="21"/>
      <c r="NA189" s="21"/>
      <c r="NB189" s="21"/>
      <c r="NC189" s="21"/>
      <c r="ND189" s="21"/>
      <c r="NE189" s="21"/>
      <c r="NF189" s="21"/>
      <c r="NG189" s="21"/>
      <c r="NH189" s="21"/>
      <c r="NI189" s="21"/>
      <c r="NJ189" s="21"/>
      <c r="NK189" s="21"/>
      <c r="NL189" s="21"/>
      <c r="NM189" s="21"/>
      <c r="NN189" s="21"/>
      <c r="NO189" s="21"/>
      <c r="NP189" s="21"/>
      <c r="NQ189" s="21"/>
      <c r="NR189" s="21"/>
      <c r="NS189" s="21"/>
      <c r="NT189" s="21"/>
      <c r="NU189" s="21"/>
      <c r="NV189" s="21"/>
      <c r="NW189" s="21"/>
      <c r="NX189" s="21"/>
      <c r="NY189" s="21"/>
      <c r="NZ189" s="21"/>
      <c r="OA189" s="21"/>
      <c r="OB189" s="21"/>
      <c r="OC189" s="21"/>
      <c r="OD189" s="21"/>
      <c r="OE189" s="21"/>
      <c r="OF189" s="21"/>
      <c r="OG189" s="21"/>
      <c r="OH189" s="21"/>
      <c r="OI189" s="21"/>
      <c r="OJ189" s="21"/>
      <c r="OK189" s="21"/>
      <c r="OL189" s="21"/>
      <c r="OM189" s="21"/>
      <c r="ON189" s="21"/>
      <c r="OO189" s="21"/>
      <c r="OP189" s="21"/>
      <c r="OQ189" s="21"/>
      <c r="OR189" s="21"/>
      <c r="OS189" s="21"/>
      <c r="OT189" s="21"/>
      <c r="OU189" s="21"/>
      <c r="OV189" s="21"/>
      <c r="OW189" s="21"/>
      <c r="OX189" s="21"/>
      <c r="OY189" s="21"/>
      <c r="OZ189" s="21"/>
      <c r="PA189" s="21"/>
      <c r="PB189" s="21"/>
      <c r="PC189" s="21"/>
      <c r="PD189" s="21"/>
      <c r="PE189" s="21"/>
      <c r="PF189" s="21"/>
      <c r="PG189" s="21"/>
      <c r="PH189" s="21"/>
      <c r="PI189" s="21"/>
      <c r="PJ189" s="21"/>
      <c r="PK189" s="21"/>
      <c r="PL189" s="21"/>
      <c r="PM189" s="21"/>
      <c r="PN189" s="21"/>
      <c r="PO189" s="21"/>
      <c r="PP189" s="21"/>
      <c r="PQ189" s="21"/>
      <c r="PR189" s="21"/>
      <c r="PS189" s="21"/>
      <c r="PT189" s="21"/>
      <c r="PU189" s="21"/>
      <c r="PV189" s="21"/>
      <c r="PW189" s="21"/>
      <c r="PX189" s="21"/>
      <c r="PY189" s="21"/>
      <c r="PZ189" s="21"/>
      <c r="QA189" s="21"/>
      <c r="QB189" s="21"/>
      <c r="QC189" s="21"/>
      <c r="QD189" s="21"/>
      <c r="QE189" s="21"/>
      <c r="QF189" s="21"/>
      <c r="QG189" s="21"/>
      <c r="QH189" s="21"/>
      <c r="QI189" s="21"/>
      <c r="QJ189" s="21"/>
      <c r="QK189" s="21"/>
      <c r="QL189" s="21"/>
      <c r="QM189" s="21"/>
      <c r="QN189" s="21"/>
      <c r="QO189" s="21"/>
      <c r="QP189" s="21"/>
      <c r="QQ189" s="21"/>
      <c r="QR189" s="21"/>
      <c r="QS189" s="21"/>
      <c r="QT189" s="21"/>
      <c r="QU189" s="21"/>
      <c r="QV189" s="21"/>
      <c r="QW189" s="21"/>
      <c r="QX189" s="21"/>
      <c r="QY189" s="21"/>
      <c r="QZ189" s="21"/>
      <c r="RA189" s="21"/>
      <c r="RB189" s="21"/>
      <c r="RC189" s="21"/>
      <c r="RD189" s="21"/>
      <c r="RE189" s="21"/>
      <c r="RF189" s="21"/>
      <c r="RG189" s="21"/>
      <c r="RH189" s="21"/>
      <c r="RI189" s="21"/>
      <c r="RJ189" s="21"/>
      <c r="RK189" s="21"/>
      <c r="RL189" s="21"/>
      <c r="RM189" s="21"/>
      <c r="RN189" s="21"/>
      <c r="RO189" s="21"/>
      <c r="RP189" s="21"/>
      <c r="RQ189" s="21"/>
      <c r="RR189" s="21"/>
      <c r="RS189" s="21"/>
      <c r="RT189" s="21"/>
      <c r="RU189" s="21"/>
      <c r="RV189" s="21"/>
      <c r="RW189" s="21"/>
      <c r="RX189" s="21"/>
      <c r="RY189" s="21"/>
      <c r="RZ189" s="21"/>
      <c r="SA189" s="21"/>
      <c r="SB189" s="21"/>
      <c r="SC189" s="21"/>
      <c r="SD189" s="21"/>
      <c r="SE189" s="21"/>
      <c r="SF189" s="21"/>
      <c r="SG189" s="21"/>
      <c r="SH189" s="21"/>
      <c r="SI189" s="21"/>
      <c r="SJ189" s="21"/>
      <c r="SK189" s="21"/>
      <c r="SL189" s="21"/>
      <c r="SM189" s="21"/>
      <c r="SN189" s="21"/>
      <c r="SO189" s="21"/>
      <c r="SP189" s="21"/>
      <c r="SQ189" s="21"/>
      <c r="SR189" s="21"/>
      <c r="SS189" s="21"/>
      <c r="ST189" s="21"/>
      <c r="SU189" s="21"/>
      <c r="SV189" s="21"/>
      <c r="SW189" s="21"/>
      <c r="SX189" s="21"/>
      <c r="SY189" s="21"/>
      <c r="SZ189" s="21"/>
      <c r="TA189" s="21"/>
      <c r="TB189" s="21"/>
      <c r="TC189" s="21"/>
      <c r="TD189" s="21"/>
      <c r="TE189" s="21"/>
      <c r="TF189" s="21"/>
      <c r="TG189" s="21"/>
      <c r="TH189" s="21"/>
      <c r="TI189" s="21"/>
      <c r="TJ189" s="21"/>
      <c r="TK189" s="21"/>
      <c r="TL189" s="21"/>
      <c r="TM189" s="21"/>
      <c r="TN189" s="21"/>
      <c r="TO189" s="21"/>
      <c r="TP189" s="21"/>
      <c r="TQ189" s="21"/>
      <c r="TR189" s="21"/>
      <c r="TS189" s="21"/>
      <c r="TT189" s="21"/>
      <c r="TU189" s="21"/>
      <c r="TV189" s="21"/>
      <c r="TW189" s="21"/>
      <c r="TX189" s="21"/>
      <c r="TY189" s="21"/>
      <c r="TZ189" s="21"/>
      <c r="UA189" s="21"/>
      <c r="UB189" s="21"/>
      <c r="UC189" s="21"/>
      <c r="UD189" s="21"/>
      <c r="UE189" s="21"/>
      <c r="UF189" s="21"/>
      <c r="UG189" s="21"/>
      <c r="UH189" s="21"/>
      <c r="UI189" s="21"/>
      <c r="UJ189" s="21"/>
      <c r="UK189" s="21"/>
      <c r="UL189" s="21"/>
      <c r="UM189" s="21"/>
      <c r="UN189" s="21"/>
      <c r="UO189" s="21"/>
      <c r="UP189" s="21"/>
      <c r="UQ189" s="21"/>
      <c r="UR189" s="21"/>
      <c r="US189" s="21"/>
      <c r="UT189" s="21"/>
      <c r="UU189" s="21"/>
      <c r="UV189" s="21"/>
      <c r="UW189" s="21"/>
      <c r="UX189" s="21"/>
      <c r="UY189" s="21"/>
      <c r="UZ189" s="21"/>
      <c r="VA189" s="21"/>
      <c r="VB189" s="21"/>
      <c r="VC189" s="21"/>
      <c r="VD189" s="21"/>
      <c r="VE189" s="21"/>
      <c r="VF189" s="21"/>
      <c r="VG189" s="21"/>
      <c r="VH189" s="21"/>
      <c r="VI189" s="21"/>
      <c r="VJ189" s="21"/>
      <c r="VK189" s="21"/>
      <c r="VL189" s="21"/>
      <c r="VM189" s="21"/>
      <c r="VN189" s="21"/>
      <c r="VO189" s="21"/>
      <c r="VP189" s="21"/>
      <c r="VQ189" s="21"/>
      <c r="VR189" s="21"/>
      <c r="VS189" s="21"/>
      <c r="VT189" s="21"/>
      <c r="VU189" s="21"/>
      <c r="VV189" s="21"/>
      <c r="VW189" s="21"/>
      <c r="VX189" s="21"/>
      <c r="VY189" s="21"/>
      <c r="VZ189" s="21"/>
      <c r="WA189" s="21"/>
      <c r="WB189" s="21"/>
      <c r="WC189" s="21"/>
      <c r="WD189" s="21"/>
      <c r="WE189" s="21"/>
      <c r="WF189" s="21"/>
      <c r="WG189" s="21"/>
      <c r="WH189" s="21"/>
      <c r="WI189" s="21"/>
      <c r="WJ189" s="21"/>
      <c r="WK189" s="21"/>
      <c r="WL189" s="21"/>
      <c r="WM189" s="21"/>
      <c r="WN189" s="21"/>
      <c r="WO189" s="21"/>
      <c r="WP189" s="21"/>
      <c r="WQ189" s="21"/>
      <c r="WR189" s="21"/>
      <c r="WS189" s="21"/>
      <c r="WT189" s="21"/>
      <c r="WU189" s="21"/>
      <c r="WV189" s="21"/>
      <c r="WW189" s="21"/>
      <c r="WX189" s="21"/>
      <c r="WY189" s="21"/>
      <c r="WZ189" s="21"/>
      <c r="XA189" s="21"/>
      <c r="XB189" s="21"/>
      <c r="XC189" s="21"/>
      <c r="XD189" s="21"/>
      <c r="XE189" s="21"/>
      <c r="XF189" s="21"/>
      <c r="XG189" s="21"/>
      <c r="XH189" s="21"/>
      <c r="XI189" s="21"/>
      <c r="XJ189" s="21"/>
      <c r="XK189" s="21"/>
      <c r="XL189" s="21"/>
      <c r="XM189" s="21"/>
      <c r="XN189" s="21"/>
      <c r="XO189" s="21"/>
      <c r="XP189" s="21"/>
      <c r="XQ189" s="21"/>
      <c r="XR189" s="21"/>
      <c r="XS189" s="21"/>
      <c r="XT189" s="21"/>
      <c r="XU189" s="21"/>
      <c r="XV189" s="21"/>
      <c r="XW189" s="21"/>
      <c r="XX189" s="21"/>
      <c r="XY189" s="21"/>
      <c r="XZ189" s="21"/>
      <c r="YA189" s="21"/>
      <c r="YB189" s="21"/>
      <c r="YC189" s="21"/>
      <c r="YD189" s="21"/>
      <c r="YE189" s="21"/>
      <c r="YF189" s="21"/>
      <c r="YG189" s="21"/>
      <c r="YH189" s="21"/>
      <c r="YI189" s="21"/>
      <c r="YJ189" s="21"/>
      <c r="YK189" s="21"/>
      <c r="YL189" s="21"/>
      <c r="YM189" s="21"/>
      <c r="YN189" s="21"/>
      <c r="YO189" s="21"/>
      <c r="YP189" s="21"/>
      <c r="YQ189" s="21"/>
      <c r="YR189" s="21"/>
      <c r="YS189" s="21"/>
      <c r="YT189" s="21"/>
      <c r="YU189" s="21"/>
      <c r="YV189" s="21"/>
      <c r="YW189" s="21"/>
      <c r="YX189" s="21"/>
      <c r="YY189" s="21"/>
      <c r="YZ189" s="21"/>
      <c r="ZA189" s="21"/>
      <c r="ZB189" s="21"/>
      <c r="ZC189" s="21"/>
      <c r="ZD189" s="21"/>
      <c r="ZE189" s="21"/>
      <c r="ZF189" s="21"/>
      <c r="ZG189" s="21"/>
      <c r="ZH189" s="21"/>
      <c r="ZI189" s="21"/>
      <c r="ZJ189" s="21"/>
      <c r="ZK189" s="21"/>
      <c r="ZL189" s="21"/>
      <c r="ZM189" s="21"/>
      <c r="ZN189" s="21"/>
      <c r="ZO189" s="21"/>
      <c r="ZP189" s="21"/>
      <c r="ZQ189" s="21"/>
      <c r="ZR189" s="21"/>
      <c r="ZS189" s="21"/>
      <c r="ZT189" s="21"/>
      <c r="ZU189" s="21"/>
      <c r="ZV189" s="21"/>
      <c r="ZW189" s="21"/>
      <c r="ZX189" s="21"/>
      <c r="ZY189" s="21"/>
      <c r="ZZ189" s="21"/>
      <c r="AAA189" s="21"/>
      <c r="AAB189" s="21"/>
      <c r="AAC189" s="21"/>
      <c r="AAD189" s="21"/>
      <c r="AAE189" s="21"/>
      <c r="AAF189" s="21"/>
      <c r="AAG189" s="21"/>
      <c r="AAH189" s="21"/>
      <c r="AAI189" s="21"/>
      <c r="AAJ189" s="21"/>
      <c r="AAK189" s="21"/>
      <c r="AAL189" s="21"/>
      <c r="AAM189" s="21"/>
      <c r="AAN189" s="21"/>
      <c r="AAO189" s="21"/>
      <c r="AAP189" s="21"/>
      <c r="AAQ189" s="21"/>
      <c r="AAR189" s="21"/>
      <c r="AAS189" s="21"/>
      <c r="AAT189" s="21"/>
      <c r="AAU189" s="21"/>
      <c r="AAV189" s="21"/>
      <c r="AAW189" s="21"/>
      <c r="AAX189" s="21"/>
      <c r="AAY189" s="21"/>
      <c r="AAZ189" s="21"/>
      <c r="ABA189" s="21"/>
      <c r="ABB189" s="21"/>
      <c r="ABC189" s="21"/>
      <c r="ABD189" s="21"/>
      <c r="ABE189" s="21"/>
      <c r="ABF189" s="21"/>
      <c r="ABG189" s="21"/>
      <c r="ABH189" s="21"/>
      <c r="ABI189" s="21"/>
      <c r="ABJ189" s="21"/>
      <c r="ABK189" s="21"/>
      <c r="ABL189" s="21"/>
      <c r="ABM189" s="21"/>
      <c r="ABN189" s="21"/>
      <c r="ABO189" s="21"/>
      <c r="ABP189" s="21"/>
      <c r="ABQ189" s="21"/>
      <c r="ABR189" s="21"/>
      <c r="ABS189" s="21"/>
      <c r="ABT189" s="21"/>
      <c r="ABU189" s="21"/>
      <c r="ABV189" s="21"/>
      <c r="ABW189" s="21"/>
      <c r="ABX189" s="21"/>
      <c r="ABY189" s="21"/>
      <c r="ABZ189" s="21"/>
      <c r="ACA189" s="21"/>
      <c r="ACB189" s="21"/>
      <c r="ACC189" s="21"/>
      <c r="ACD189" s="21"/>
      <c r="ACE189" s="21"/>
      <c r="ACF189" s="21"/>
      <c r="ACG189" s="21"/>
      <c r="ACH189" s="21"/>
      <c r="ACI189" s="21"/>
      <c r="ACJ189" s="21"/>
      <c r="ACK189" s="21"/>
      <c r="ACL189" s="21"/>
      <c r="ACM189" s="21"/>
      <c r="ACN189" s="21"/>
      <c r="ACO189" s="21"/>
      <c r="ACP189" s="21"/>
      <c r="ACQ189" s="21"/>
      <c r="ACR189" s="21"/>
      <c r="ACS189" s="21"/>
      <c r="ACT189" s="21"/>
      <c r="ACU189" s="21"/>
      <c r="ACV189" s="21"/>
      <c r="ACW189" s="21"/>
      <c r="ACX189" s="21"/>
      <c r="ACY189" s="21"/>
      <c r="ACZ189" s="21"/>
      <c r="ADA189" s="21"/>
      <c r="ADB189" s="21"/>
      <c r="ADC189" s="21"/>
      <c r="ADD189" s="21"/>
      <c r="ADE189" s="21"/>
      <c r="ADF189" s="21"/>
      <c r="ADG189" s="21"/>
      <c r="ADH189" s="21"/>
      <c r="ADI189" s="21"/>
      <c r="ADJ189" s="21"/>
      <c r="ADK189" s="21"/>
      <c r="ADL189" s="21"/>
      <c r="ADM189" s="21"/>
      <c r="ADN189" s="21"/>
      <c r="ADO189" s="21"/>
      <c r="ADP189" s="21"/>
      <c r="ADQ189" s="21"/>
      <c r="ADR189" s="21"/>
      <c r="ADS189" s="21"/>
      <c r="ADT189" s="21"/>
      <c r="ADU189" s="21"/>
      <c r="ADV189" s="21"/>
      <c r="ADW189" s="21"/>
      <c r="ADX189" s="21"/>
      <c r="ADY189" s="21"/>
      <c r="ADZ189" s="21"/>
      <c r="AEA189" s="21"/>
      <c r="AEB189" s="21"/>
      <c r="AEC189" s="21"/>
      <c r="AED189" s="21"/>
      <c r="AEE189" s="21"/>
      <c r="AEF189" s="21"/>
      <c r="AEG189" s="21"/>
      <c r="AEH189" s="21"/>
      <c r="AEI189" s="21"/>
      <c r="AEJ189" s="21"/>
      <c r="AEK189" s="21"/>
      <c r="AEL189" s="21"/>
      <c r="AEM189" s="21"/>
      <c r="AEN189" s="21"/>
      <c r="AEO189" s="21"/>
      <c r="AEP189" s="21"/>
      <c r="AEQ189" s="21"/>
      <c r="AER189" s="21"/>
      <c r="AES189" s="21"/>
      <c r="AET189" s="21"/>
      <c r="AEU189" s="21"/>
      <c r="AEV189" s="21"/>
      <c r="AEW189" s="21"/>
      <c r="AEX189" s="21"/>
      <c r="AEY189" s="21"/>
      <c r="AEZ189" s="21"/>
      <c r="AFA189" s="21"/>
      <c r="AFB189" s="21"/>
      <c r="AFC189" s="21"/>
      <c r="AFD189" s="21"/>
      <c r="AFE189" s="21"/>
      <c r="AFF189" s="21"/>
      <c r="AFG189" s="21"/>
      <c r="AFH189" s="21"/>
      <c r="AFI189" s="21"/>
      <c r="AFJ189" s="21"/>
      <c r="AFK189" s="21"/>
      <c r="AFL189" s="21"/>
      <c r="AFM189" s="21"/>
      <c r="AFN189" s="21"/>
      <c r="AFO189" s="21"/>
      <c r="AFP189" s="21"/>
      <c r="AFQ189" s="21"/>
      <c r="AFR189" s="21"/>
      <c r="AFS189" s="21"/>
      <c r="AFT189" s="21"/>
      <c r="AFU189" s="21"/>
      <c r="AFV189" s="21"/>
      <c r="AFW189" s="21"/>
      <c r="AFX189" s="21"/>
      <c r="AFY189" s="21"/>
      <c r="AFZ189" s="21"/>
      <c r="AGA189" s="21"/>
      <c r="AGB189" s="21"/>
      <c r="AGC189" s="21"/>
      <c r="AGD189" s="21"/>
      <c r="AGE189" s="21"/>
      <c r="AGF189" s="21"/>
      <c r="AGG189" s="21"/>
      <c r="AGH189" s="21"/>
      <c r="AGI189" s="21"/>
      <c r="AGJ189" s="21"/>
      <c r="AGK189" s="21"/>
      <c r="AGL189" s="21"/>
      <c r="AGM189" s="21"/>
      <c r="AGN189" s="21"/>
      <c r="AGO189" s="21"/>
      <c r="AGP189" s="21"/>
      <c r="AGQ189" s="21"/>
      <c r="AGR189" s="21"/>
      <c r="AGS189" s="21"/>
      <c r="AGT189" s="21"/>
      <c r="AGU189" s="21"/>
      <c r="AGV189" s="21"/>
      <c r="AGW189" s="21"/>
      <c r="AGX189" s="21"/>
      <c r="AGY189" s="21"/>
      <c r="AGZ189" s="21"/>
      <c r="AHA189" s="21"/>
      <c r="AHB189" s="21"/>
      <c r="AHC189" s="21"/>
      <c r="AHD189" s="21"/>
      <c r="AHE189" s="21"/>
      <c r="AHF189" s="21"/>
      <c r="AHG189" s="21"/>
      <c r="AHH189" s="21"/>
      <c r="AHI189" s="21"/>
      <c r="AHJ189" s="21"/>
      <c r="AHK189" s="21"/>
      <c r="AHL189" s="21"/>
      <c r="AHM189" s="21"/>
      <c r="AHN189" s="21"/>
      <c r="AHO189" s="21"/>
      <c r="AHP189" s="21"/>
      <c r="AHQ189" s="21"/>
      <c r="AHR189" s="21"/>
      <c r="AHS189" s="21"/>
      <c r="AHT189" s="21"/>
      <c r="AHU189" s="21"/>
      <c r="AHV189" s="21"/>
      <c r="AHW189" s="21"/>
      <c r="AHX189" s="21"/>
      <c r="AHY189" s="21"/>
      <c r="AHZ189" s="21"/>
      <c r="AIA189" s="21"/>
      <c r="AIB189" s="21"/>
      <c r="AIC189" s="21"/>
      <c r="AID189" s="21"/>
      <c r="AIE189" s="21"/>
      <c r="AIF189" s="21"/>
      <c r="AIG189" s="21"/>
      <c r="AIH189" s="21"/>
      <c r="AII189" s="21"/>
      <c r="AIJ189" s="21"/>
      <c r="AIK189" s="21"/>
      <c r="AIL189" s="21"/>
      <c r="AIM189" s="21"/>
      <c r="AIN189" s="21"/>
      <c r="AIO189" s="21"/>
      <c r="AIP189" s="21"/>
      <c r="AIQ189" s="21"/>
      <c r="AIR189" s="21"/>
      <c r="AIS189" s="21"/>
      <c r="AIT189" s="21"/>
      <c r="AIU189" s="21"/>
      <c r="AIV189" s="21"/>
      <c r="AIW189" s="21"/>
      <c r="AIX189" s="21"/>
      <c r="AIY189" s="21"/>
      <c r="AIZ189" s="21"/>
      <c r="AJA189" s="21"/>
      <c r="AJB189" s="21"/>
      <c r="AJC189" s="21"/>
      <c r="AJD189" s="21"/>
      <c r="AJE189" s="21"/>
      <c r="AJF189" s="21"/>
      <c r="AJG189" s="21"/>
      <c r="AJH189" s="21"/>
      <c r="AJI189" s="21"/>
      <c r="AJJ189" s="21"/>
      <c r="AJK189" s="21"/>
      <c r="AJL189" s="21"/>
      <c r="AJM189" s="21"/>
      <c r="AJN189" s="21"/>
      <c r="AJO189" s="21"/>
      <c r="AJP189" s="21"/>
      <c r="AJQ189" s="21"/>
      <c r="AJR189" s="21"/>
      <c r="AJS189" s="21"/>
      <c r="AJT189" s="21"/>
      <c r="AJU189" s="21"/>
      <c r="AJV189" s="21"/>
      <c r="AJW189" s="21"/>
      <c r="AJX189" s="21"/>
      <c r="AJY189" s="21"/>
      <c r="AJZ189" s="21"/>
      <c r="AKA189" s="21"/>
      <c r="AKB189" s="21"/>
      <c r="AKC189" s="21"/>
      <c r="AKD189" s="21"/>
      <c r="AKE189" s="21"/>
      <c r="AKF189" s="21"/>
      <c r="AKG189" s="21"/>
      <c r="AKH189" s="21"/>
      <c r="AKI189" s="21"/>
      <c r="AKJ189" s="21"/>
      <c r="AKK189" s="21"/>
      <c r="AKL189" s="21"/>
      <c r="AKM189" s="21"/>
      <c r="AKN189" s="21"/>
      <c r="AKO189" s="21"/>
      <c r="AKP189" s="21"/>
      <c r="AKQ189" s="21"/>
      <c r="AKR189" s="21"/>
      <c r="AKS189" s="21"/>
      <c r="AKT189" s="21"/>
      <c r="AKU189" s="21"/>
      <c r="AKV189" s="21"/>
      <c r="AKW189" s="21"/>
      <c r="AKX189" s="21"/>
      <c r="AKY189" s="21"/>
      <c r="AKZ189" s="21"/>
      <c r="ALA189" s="21"/>
      <c r="ALB189" s="21"/>
      <c r="ALC189" s="21"/>
      <c r="ALD189" s="21"/>
      <c r="ALE189" s="21"/>
      <c r="ALF189" s="21"/>
      <c r="ALG189" s="21"/>
      <c r="ALH189" s="21"/>
      <c r="ALI189" s="21"/>
      <c r="ALJ189" s="21"/>
      <c r="ALK189" s="21"/>
      <c r="ALL189" s="21"/>
      <c r="ALM189" s="21"/>
      <c r="ALN189" s="21"/>
      <c r="ALO189" s="21"/>
      <c r="ALP189" s="21"/>
      <c r="ALQ189" s="21"/>
      <c r="ALR189" s="21"/>
      <c r="ALS189" s="21"/>
      <c r="ALT189" s="21"/>
      <c r="ALU189" s="21"/>
      <c r="ALV189" s="21"/>
      <c r="ALW189" s="21"/>
      <c r="ALX189" s="21"/>
      <c r="ALY189" s="21"/>
      <c r="ALZ189" s="21"/>
      <c r="AMA189" s="21"/>
      <c r="AMB189" s="21"/>
      <c r="AMC189" s="21"/>
      <c r="AMD189" s="21"/>
      <c r="AME189" s="21"/>
      <c r="AMF189" s="21"/>
      <c r="AMG189" s="21"/>
      <c r="AMH189" s="21"/>
      <c r="AMI189" s="21"/>
      <c r="AMJ189" s="21"/>
      <c r="AMK189" s="21"/>
      <c r="AML189" s="21"/>
      <c r="AMM189" s="21"/>
      <c r="AMN189" s="21"/>
      <c r="AMO189" s="21"/>
      <c r="AMP189" s="21"/>
      <c r="AMQ189" s="21"/>
      <c r="AMR189" s="21"/>
      <c r="AMS189" s="21"/>
      <c r="AMT189" s="21"/>
      <c r="AMU189" s="21"/>
      <c r="AMV189" s="21"/>
      <c r="AMW189" s="21"/>
    </row>
    <row r="190" spans="1:1037" s="33" customFormat="1" ht="307.5" hidden="1" thickTop="1" thickBot="1" x14ac:dyDescent="0.25">
      <c r="A190" s="23" t="s">
        <v>201</v>
      </c>
      <c r="B190" s="23" t="s">
        <v>141</v>
      </c>
      <c r="C190" s="23" t="s">
        <v>288</v>
      </c>
      <c r="D190" s="23" t="s">
        <v>83</v>
      </c>
      <c r="E190" s="23" t="s">
        <v>1053</v>
      </c>
      <c r="F190" s="23" t="s">
        <v>1057</v>
      </c>
      <c r="G190" s="23" t="s">
        <v>1055</v>
      </c>
      <c r="H190" s="23" t="s">
        <v>1055</v>
      </c>
      <c r="I190" s="24" t="s">
        <v>225</v>
      </c>
      <c r="J190" s="189" t="str">
        <f>+VLOOKUP(I190,Feuil1!A:C,2,FALSE)</f>
        <v>R2-2-1-2</v>
      </c>
      <c r="K190" s="24" t="s">
        <v>330</v>
      </c>
      <c r="L190" s="29"/>
      <c r="M190" s="59">
        <v>4</v>
      </c>
      <c r="N190" s="60">
        <v>4</v>
      </c>
      <c r="O190" s="42">
        <f t="shared" si="10"/>
        <v>16</v>
      </c>
      <c r="P190" s="42">
        <f t="shared" si="11"/>
        <v>3</v>
      </c>
      <c r="Q190" s="44" t="s">
        <v>1600</v>
      </c>
      <c r="R190" s="59">
        <v>4</v>
      </c>
      <c r="S190" s="25" t="s">
        <v>331</v>
      </c>
      <c r="T190" s="59">
        <v>5</v>
      </c>
      <c r="U190" s="25" t="s">
        <v>332</v>
      </c>
      <c r="V190" s="59">
        <v>5</v>
      </c>
      <c r="W190" s="41">
        <f t="shared" si="12"/>
        <v>14</v>
      </c>
      <c r="X190" s="50">
        <f t="shared" si="13"/>
        <v>1</v>
      </c>
      <c r="Y190" s="52">
        <f t="shared" si="14"/>
        <v>3</v>
      </c>
      <c r="Z190" s="23"/>
      <c r="AA190" s="57"/>
      <c r="AB190" s="23"/>
      <c r="AC190" s="23"/>
      <c r="AD190" s="23"/>
      <c r="AE190" s="21"/>
      <c r="AF190" s="21"/>
      <c r="AG190" s="21"/>
      <c r="AH190" s="21"/>
      <c r="AI190" s="21"/>
      <c r="AJ190" s="21"/>
      <c r="AK190" s="21"/>
      <c r="AL190" s="21"/>
      <c r="AM190" s="21"/>
      <c r="AN190" s="21"/>
      <c r="AO190" s="21"/>
      <c r="AP190" s="21"/>
      <c r="AQ190" s="21"/>
      <c r="AR190" s="21"/>
      <c r="AS190" s="21"/>
      <c r="AT190" s="21"/>
      <c r="AU190" s="21"/>
      <c r="AV190" s="21"/>
      <c r="AW190" s="21"/>
      <c r="AX190" s="21"/>
      <c r="AY190" s="21"/>
      <c r="AZ190" s="21"/>
      <c r="BA190" s="21"/>
      <c r="BB190" s="21"/>
      <c r="BC190" s="21"/>
      <c r="BD190" s="21"/>
      <c r="BE190" s="21"/>
      <c r="BF190" s="21"/>
      <c r="BG190" s="21"/>
      <c r="BH190" s="21"/>
      <c r="BI190" s="21"/>
      <c r="BJ190" s="21"/>
      <c r="BK190" s="21"/>
      <c r="BL190" s="21"/>
      <c r="BM190" s="21"/>
      <c r="BN190" s="21"/>
      <c r="BO190" s="21"/>
      <c r="BP190" s="21"/>
      <c r="BQ190" s="21"/>
      <c r="BR190" s="21"/>
      <c r="BS190" s="21"/>
      <c r="BT190" s="21"/>
      <c r="BU190" s="21"/>
      <c r="BV190" s="21"/>
      <c r="BW190" s="21"/>
      <c r="BX190" s="21"/>
      <c r="BY190" s="21"/>
      <c r="BZ190" s="21"/>
      <c r="CA190" s="21"/>
      <c r="CB190" s="21"/>
      <c r="CC190" s="21"/>
      <c r="CD190" s="21"/>
      <c r="CE190" s="21"/>
      <c r="CF190" s="21"/>
      <c r="CG190" s="21"/>
      <c r="CH190" s="21"/>
      <c r="CI190" s="21"/>
      <c r="CJ190" s="21"/>
      <c r="CK190" s="21"/>
      <c r="CL190" s="21"/>
      <c r="CM190" s="21"/>
      <c r="CN190" s="21"/>
      <c r="CO190" s="21"/>
      <c r="CP190" s="21"/>
      <c r="CQ190" s="21"/>
      <c r="CR190" s="21"/>
      <c r="CS190" s="21"/>
      <c r="CT190" s="21"/>
      <c r="CU190" s="21"/>
      <c r="CV190" s="21"/>
      <c r="CW190" s="21"/>
      <c r="CX190" s="21"/>
      <c r="CY190" s="21"/>
      <c r="CZ190" s="21"/>
      <c r="DA190" s="21"/>
      <c r="DB190" s="21"/>
      <c r="DC190" s="21"/>
      <c r="DD190" s="21"/>
      <c r="DE190" s="21"/>
      <c r="DF190" s="21"/>
      <c r="DG190" s="21"/>
      <c r="DH190" s="21"/>
      <c r="DI190" s="21"/>
      <c r="DJ190" s="21"/>
      <c r="DK190" s="21"/>
      <c r="DL190" s="21"/>
      <c r="DM190" s="21"/>
      <c r="DN190" s="21"/>
      <c r="DO190" s="21"/>
      <c r="DP190" s="21"/>
      <c r="DQ190" s="21"/>
      <c r="DR190" s="21"/>
      <c r="DS190" s="21"/>
      <c r="DT190" s="21"/>
      <c r="DU190" s="21"/>
      <c r="DV190" s="21"/>
      <c r="DW190" s="21"/>
      <c r="DX190" s="21"/>
      <c r="DY190" s="21"/>
      <c r="DZ190" s="21"/>
      <c r="EA190" s="21"/>
      <c r="EB190" s="21"/>
      <c r="EC190" s="21"/>
      <c r="ED190" s="21"/>
      <c r="EE190" s="21"/>
      <c r="EF190" s="21"/>
      <c r="EG190" s="21"/>
      <c r="EH190" s="21"/>
      <c r="EI190" s="21"/>
      <c r="EJ190" s="21"/>
      <c r="EK190" s="21"/>
      <c r="EL190" s="21"/>
      <c r="EM190" s="21"/>
      <c r="EN190" s="21"/>
      <c r="EO190" s="21"/>
      <c r="EP190" s="21"/>
      <c r="EQ190" s="21"/>
      <c r="ER190" s="21"/>
      <c r="ES190" s="21"/>
      <c r="ET190" s="21"/>
      <c r="EU190" s="21"/>
      <c r="EV190" s="21"/>
      <c r="EW190" s="21"/>
      <c r="EX190" s="21"/>
      <c r="EY190" s="21"/>
      <c r="EZ190" s="21"/>
      <c r="FA190" s="21"/>
      <c r="FB190" s="21"/>
      <c r="FC190" s="21"/>
      <c r="FD190" s="21"/>
      <c r="FE190" s="21"/>
      <c r="FF190" s="21"/>
      <c r="FG190" s="21"/>
      <c r="FH190" s="21"/>
      <c r="FI190" s="21"/>
      <c r="FJ190" s="21"/>
      <c r="FK190" s="21"/>
      <c r="FL190" s="21"/>
      <c r="FM190" s="21"/>
      <c r="FN190" s="21"/>
      <c r="FO190" s="21"/>
      <c r="FP190" s="21"/>
      <c r="FQ190" s="21"/>
      <c r="FR190" s="21"/>
      <c r="FS190" s="21"/>
      <c r="FT190" s="21"/>
      <c r="FU190" s="21"/>
      <c r="FV190" s="21"/>
      <c r="FW190" s="21"/>
      <c r="FX190" s="21"/>
      <c r="FY190" s="21"/>
      <c r="FZ190" s="21"/>
      <c r="GA190" s="21"/>
      <c r="GB190" s="21"/>
      <c r="GC190" s="21"/>
      <c r="GD190" s="21"/>
      <c r="GE190" s="21"/>
      <c r="GF190" s="21"/>
      <c r="GG190" s="21"/>
      <c r="GH190" s="21"/>
      <c r="GI190" s="21"/>
      <c r="GJ190" s="21"/>
      <c r="GK190" s="21"/>
      <c r="GL190" s="21"/>
      <c r="GM190" s="21"/>
      <c r="GN190" s="21"/>
      <c r="GO190" s="21"/>
      <c r="GP190" s="21"/>
      <c r="GQ190" s="21"/>
      <c r="GR190" s="21"/>
      <c r="GS190" s="21"/>
      <c r="GT190" s="21"/>
      <c r="GU190" s="21"/>
      <c r="GV190" s="21"/>
      <c r="GW190" s="21"/>
      <c r="GX190" s="21"/>
      <c r="GY190" s="21"/>
      <c r="GZ190" s="21"/>
      <c r="HA190" s="21"/>
      <c r="HB190" s="21"/>
      <c r="HC190" s="21"/>
      <c r="HD190" s="21"/>
      <c r="HE190" s="21"/>
      <c r="HF190" s="21"/>
      <c r="HG190" s="21"/>
      <c r="HH190" s="21"/>
      <c r="HI190" s="21"/>
      <c r="HJ190" s="21"/>
      <c r="HK190" s="21"/>
      <c r="HL190" s="21"/>
      <c r="HM190" s="21"/>
      <c r="HN190" s="21"/>
      <c r="HO190" s="21"/>
      <c r="HP190" s="21"/>
      <c r="HQ190" s="21"/>
      <c r="HR190" s="21"/>
      <c r="HS190" s="21"/>
      <c r="HT190" s="21"/>
      <c r="HU190" s="21"/>
      <c r="HV190" s="21"/>
      <c r="HW190" s="21"/>
      <c r="HX190" s="21"/>
      <c r="HY190" s="21"/>
      <c r="HZ190" s="21"/>
      <c r="IA190" s="21"/>
      <c r="IB190" s="21"/>
      <c r="IC190" s="21"/>
      <c r="ID190" s="21"/>
      <c r="IE190" s="21"/>
      <c r="IF190" s="21"/>
      <c r="IG190" s="21"/>
      <c r="IH190" s="21"/>
      <c r="II190" s="21"/>
      <c r="IJ190" s="21"/>
      <c r="IK190" s="21"/>
      <c r="IL190" s="21"/>
      <c r="IM190" s="21"/>
      <c r="IN190" s="21"/>
      <c r="IO190" s="21"/>
      <c r="IP190" s="21"/>
      <c r="IQ190" s="21"/>
      <c r="IR190" s="21"/>
      <c r="IS190" s="21"/>
      <c r="IT190" s="21"/>
      <c r="IU190" s="21"/>
      <c r="IV190" s="21"/>
      <c r="IW190" s="21"/>
      <c r="IX190" s="21"/>
      <c r="IY190" s="21"/>
      <c r="IZ190" s="21"/>
      <c r="JA190" s="21"/>
      <c r="JB190" s="21"/>
      <c r="JC190" s="21"/>
      <c r="JD190" s="21"/>
      <c r="JE190" s="21"/>
      <c r="JF190" s="21"/>
      <c r="JG190" s="21"/>
      <c r="JH190" s="21"/>
      <c r="JI190" s="21"/>
      <c r="JJ190" s="21"/>
      <c r="JK190" s="21"/>
      <c r="JL190" s="21"/>
      <c r="JM190" s="21"/>
      <c r="JN190" s="21"/>
      <c r="JO190" s="21"/>
      <c r="JP190" s="21"/>
      <c r="JQ190" s="21"/>
      <c r="JR190" s="21"/>
      <c r="JS190" s="21"/>
      <c r="JT190" s="21"/>
      <c r="JU190" s="21"/>
      <c r="JV190" s="21"/>
      <c r="JW190" s="21"/>
      <c r="JX190" s="21"/>
      <c r="JY190" s="21"/>
      <c r="JZ190" s="21"/>
      <c r="KA190" s="21"/>
      <c r="KB190" s="21"/>
      <c r="KC190" s="21"/>
      <c r="KD190" s="21"/>
      <c r="KE190" s="21"/>
      <c r="KF190" s="21"/>
      <c r="KG190" s="21"/>
      <c r="KH190" s="21"/>
      <c r="KI190" s="21"/>
      <c r="KJ190" s="21"/>
      <c r="KK190" s="21"/>
      <c r="KL190" s="21"/>
      <c r="KM190" s="21"/>
      <c r="KN190" s="21"/>
      <c r="KO190" s="21"/>
      <c r="KP190" s="21"/>
      <c r="KQ190" s="21"/>
      <c r="KR190" s="21"/>
      <c r="KS190" s="21"/>
      <c r="KT190" s="21"/>
      <c r="KU190" s="21"/>
      <c r="KV190" s="21"/>
      <c r="KW190" s="21"/>
      <c r="KX190" s="21"/>
      <c r="KY190" s="21"/>
      <c r="KZ190" s="21"/>
      <c r="LA190" s="21"/>
      <c r="LB190" s="21"/>
      <c r="LC190" s="21"/>
      <c r="LD190" s="21"/>
      <c r="LE190" s="21"/>
      <c r="LF190" s="21"/>
      <c r="LG190" s="21"/>
      <c r="LH190" s="21"/>
      <c r="LI190" s="21"/>
      <c r="LJ190" s="21"/>
      <c r="LK190" s="21"/>
      <c r="LL190" s="21"/>
      <c r="LM190" s="21"/>
      <c r="LN190" s="21"/>
      <c r="LO190" s="21"/>
      <c r="LP190" s="21"/>
      <c r="LQ190" s="21"/>
      <c r="LR190" s="21"/>
      <c r="LS190" s="21"/>
      <c r="LT190" s="21"/>
      <c r="LU190" s="21"/>
      <c r="LV190" s="21"/>
      <c r="LW190" s="21"/>
      <c r="LX190" s="21"/>
      <c r="LY190" s="21"/>
      <c r="LZ190" s="21"/>
      <c r="MA190" s="21"/>
      <c r="MB190" s="21"/>
      <c r="MC190" s="21"/>
      <c r="MD190" s="21"/>
      <c r="ME190" s="21"/>
      <c r="MF190" s="21"/>
      <c r="MG190" s="21"/>
      <c r="MH190" s="21"/>
      <c r="MI190" s="21"/>
      <c r="MJ190" s="21"/>
      <c r="MK190" s="21"/>
      <c r="ML190" s="21"/>
      <c r="MM190" s="21"/>
      <c r="MN190" s="21"/>
      <c r="MO190" s="21"/>
      <c r="MP190" s="21"/>
      <c r="MQ190" s="21"/>
      <c r="MR190" s="21"/>
      <c r="MS190" s="21"/>
      <c r="MT190" s="21"/>
      <c r="MU190" s="21"/>
      <c r="MV190" s="21"/>
      <c r="MW190" s="21"/>
      <c r="MX190" s="21"/>
      <c r="MY190" s="21"/>
      <c r="MZ190" s="21"/>
      <c r="NA190" s="21"/>
      <c r="NB190" s="21"/>
      <c r="NC190" s="21"/>
      <c r="ND190" s="21"/>
      <c r="NE190" s="21"/>
      <c r="NF190" s="21"/>
      <c r="NG190" s="21"/>
      <c r="NH190" s="21"/>
      <c r="NI190" s="21"/>
      <c r="NJ190" s="21"/>
      <c r="NK190" s="21"/>
      <c r="NL190" s="21"/>
      <c r="NM190" s="21"/>
      <c r="NN190" s="21"/>
      <c r="NO190" s="21"/>
      <c r="NP190" s="21"/>
      <c r="NQ190" s="21"/>
      <c r="NR190" s="21"/>
      <c r="NS190" s="21"/>
      <c r="NT190" s="21"/>
      <c r="NU190" s="21"/>
      <c r="NV190" s="21"/>
      <c r="NW190" s="21"/>
      <c r="NX190" s="21"/>
      <c r="NY190" s="21"/>
      <c r="NZ190" s="21"/>
      <c r="OA190" s="21"/>
      <c r="OB190" s="21"/>
      <c r="OC190" s="21"/>
      <c r="OD190" s="21"/>
      <c r="OE190" s="21"/>
      <c r="OF190" s="21"/>
      <c r="OG190" s="21"/>
      <c r="OH190" s="21"/>
      <c r="OI190" s="21"/>
      <c r="OJ190" s="21"/>
      <c r="OK190" s="21"/>
      <c r="OL190" s="21"/>
      <c r="OM190" s="21"/>
      <c r="ON190" s="21"/>
      <c r="OO190" s="21"/>
      <c r="OP190" s="21"/>
      <c r="OQ190" s="21"/>
      <c r="OR190" s="21"/>
      <c r="OS190" s="21"/>
      <c r="OT190" s="21"/>
      <c r="OU190" s="21"/>
      <c r="OV190" s="21"/>
      <c r="OW190" s="21"/>
      <c r="OX190" s="21"/>
      <c r="OY190" s="21"/>
      <c r="OZ190" s="21"/>
      <c r="PA190" s="21"/>
      <c r="PB190" s="21"/>
      <c r="PC190" s="21"/>
      <c r="PD190" s="21"/>
      <c r="PE190" s="21"/>
      <c r="PF190" s="21"/>
      <c r="PG190" s="21"/>
      <c r="PH190" s="21"/>
      <c r="PI190" s="21"/>
      <c r="PJ190" s="21"/>
      <c r="PK190" s="21"/>
      <c r="PL190" s="21"/>
      <c r="PM190" s="21"/>
      <c r="PN190" s="21"/>
      <c r="PO190" s="21"/>
      <c r="PP190" s="21"/>
      <c r="PQ190" s="21"/>
      <c r="PR190" s="21"/>
      <c r="PS190" s="21"/>
      <c r="PT190" s="21"/>
      <c r="PU190" s="21"/>
      <c r="PV190" s="21"/>
      <c r="PW190" s="21"/>
      <c r="PX190" s="21"/>
      <c r="PY190" s="21"/>
      <c r="PZ190" s="21"/>
      <c r="QA190" s="21"/>
      <c r="QB190" s="21"/>
      <c r="QC190" s="21"/>
      <c r="QD190" s="21"/>
      <c r="QE190" s="21"/>
      <c r="QF190" s="21"/>
      <c r="QG190" s="21"/>
      <c r="QH190" s="21"/>
      <c r="QI190" s="21"/>
      <c r="QJ190" s="21"/>
      <c r="QK190" s="21"/>
      <c r="QL190" s="21"/>
      <c r="QM190" s="21"/>
      <c r="QN190" s="21"/>
      <c r="QO190" s="21"/>
      <c r="QP190" s="21"/>
      <c r="QQ190" s="21"/>
      <c r="QR190" s="21"/>
      <c r="QS190" s="21"/>
      <c r="QT190" s="21"/>
      <c r="QU190" s="21"/>
      <c r="QV190" s="21"/>
      <c r="QW190" s="21"/>
      <c r="QX190" s="21"/>
      <c r="QY190" s="21"/>
      <c r="QZ190" s="21"/>
      <c r="RA190" s="21"/>
      <c r="RB190" s="21"/>
      <c r="RC190" s="21"/>
      <c r="RD190" s="21"/>
      <c r="RE190" s="21"/>
      <c r="RF190" s="21"/>
      <c r="RG190" s="21"/>
      <c r="RH190" s="21"/>
      <c r="RI190" s="21"/>
      <c r="RJ190" s="21"/>
      <c r="RK190" s="21"/>
      <c r="RL190" s="21"/>
      <c r="RM190" s="21"/>
      <c r="RN190" s="21"/>
      <c r="RO190" s="21"/>
      <c r="RP190" s="21"/>
      <c r="RQ190" s="21"/>
      <c r="RR190" s="21"/>
      <c r="RS190" s="21"/>
      <c r="RT190" s="21"/>
      <c r="RU190" s="21"/>
      <c r="RV190" s="21"/>
      <c r="RW190" s="21"/>
      <c r="RX190" s="21"/>
      <c r="RY190" s="21"/>
      <c r="RZ190" s="21"/>
      <c r="SA190" s="21"/>
      <c r="SB190" s="21"/>
      <c r="SC190" s="21"/>
      <c r="SD190" s="21"/>
      <c r="SE190" s="21"/>
      <c r="SF190" s="21"/>
      <c r="SG190" s="21"/>
      <c r="SH190" s="21"/>
      <c r="SI190" s="21"/>
      <c r="SJ190" s="21"/>
      <c r="SK190" s="21"/>
      <c r="SL190" s="21"/>
      <c r="SM190" s="21"/>
      <c r="SN190" s="21"/>
      <c r="SO190" s="21"/>
      <c r="SP190" s="21"/>
      <c r="SQ190" s="21"/>
      <c r="SR190" s="21"/>
      <c r="SS190" s="21"/>
      <c r="ST190" s="21"/>
      <c r="SU190" s="21"/>
      <c r="SV190" s="21"/>
      <c r="SW190" s="21"/>
      <c r="SX190" s="21"/>
      <c r="SY190" s="21"/>
      <c r="SZ190" s="21"/>
      <c r="TA190" s="21"/>
      <c r="TB190" s="21"/>
      <c r="TC190" s="21"/>
      <c r="TD190" s="21"/>
      <c r="TE190" s="21"/>
      <c r="TF190" s="21"/>
      <c r="TG190" s="21"/>
      <c r="TH190" s="21"/>
      <c r="TI190" s="21"/>
      <c r="TJ190" s="21"/>
      <c r="TK190" s="21"/>
      <c r="TL190" s="21"/>
      <c r="TM190" s="21"/>
      <c r="TN190" s="21"/>
      <c r="TO190" s="21"/>
      <c r="TP190" s="21"/>
      <c r="TQ190" s="21"/>
      <c r="TR190" s="21"/>
      <c r="TS190" s="21"/>
      <c r="TT190" s="21"/>
      <c r="TU190" s="21"/>
      <c r="TV190" s="21"/>
      <c r="TW190" s="21"/>
      <c r="TX190" s="21"/>
      <c r="TY190" s="21"/>
      <c r="TZ190" s="21"/>
      <c r="UA190" s="21"/>
      <c r="UB190" s="21"/>
      <c r="UC190" s="21"/>
      <c r="UD190" s="21"/>
      <c r="UE190" s="21"/>
      <c r="UF190" s="21"/>
      <c r="UG190" s="21"/>
      <c r="UH190" s="21"/>
      <c r="UI190" s="21"/>
      <c r="UJ190" s="21"/>
      <c r="UK190" s="21"/>
      <c r="UL190" s="21"/>
      <c r="UM190" s="21"/>
      <c r="UN190" s="21"/>
      <c r="UO190" s="21"/>
      <c r="UP190" s="21"/>
      <c r="UQ190" s="21"/>
      <c r="UR190" s="21"/>
      <c r="US190" s="21"/>
      <c r="UT190" s="21"/>
      <c r="UU190" s="21"/>
      <c r="UV190" s="21"/>
      <c r="UW190" s="21"/>
      <c r="UX190" s="21"/>
      <c r="UY190" s="21"/>
      <c r="UZ190" s="21"/>
      <c r="VA190" s="21"/>
      <c r="VB190" s="21"/>
      <c r="VC190" s="21"/>
      <c r="VD190" s="21"/>
      <c r="VE190" s="21"/>
      <c r="VF190" s="21"/>
      <c r="VG190" s="21"/>
      <c r="VH190" s="21"/>
      <c r="VI190" s="21"/>
      <c r="VJ190" s="21"/>
      <c r="VK190" s="21"/>
      <c r="VL190" s="21"/>
      <c r="VM190" s="21"/>
      <c r="VN190" s="21"/>
      <c r="VO190" s="21"/>
      <c r="VP190" s="21"/>
      <c r="VQ190" s="21"/>
      <c r="VR190" s="21"/>
      <c r="VS190" s="21"/>
      <c r="VT190" s="21"/>
      <c r="VU190" s="21"/>
      <c r="VV190" s="21"/>
      <c r="VW190" s="21"/>
      <c r="VX190" s="21"/>
      <c r="VY190" s="21"/>
      <c r="VZ190" s="21"/>
      <c r="WA190" s="21"/>
      <c r="WB190" s="21"/>
      <c r="WC190" s="21"/>
      <c r="WD190" s="21"/>
      <c r="WE190" s="21"/>
      <c r="WF190" s="21"/>
      <c r="WG190" s="21"/>
      <c r="WH190" s="21"/>
      <c r="WI190" s="21"/>
      <c r="WJ190" s="21"/>
      <c r="WK190" s="21"/>
      <c r="WL190" s="21"/>
      <c r="WM190" s="21"/>
      <c r="WN190" s="21"/>
      <c r="WO190" s="21"/>
      <c r="WP190" s="21"/>
      <c r="WQ190" s="21"/>
      <c r="WR190" s="21"/>
      <c r="WS190" s="21"/>
      <c r="WT190" s="21"/>
      <c r="WU190" s="21"/>
      <c r="WV190" s="21"/>
      <c r="WW190" s="21"/>
      <c r="WX190" s="21"/>
      <c r="WY190" s="21"/>
      <c r="WZ190" s="21"/>
      <c r="XA190" s="21"/>
      <c r="XB190" s="21"/>
      <c r="XC190" s="21"/>
      <c r="XD190" s="21"/>
      <c r="XE190" s="21"/>
      <c r="XF190" s="21"/>
      <c r="XG190" s="21"/>
      <c r="XH190" s="21"/>
      <c r="XI190" s="21"/>
      <c r="XJ190" s="21"/>
      <c r="XK190" s="21"/>
      <c r="XL190" s="21"/>
      <c r="XM190" s="21"/>
      <c r="XN190" s="21"/>
      <c r="XO190" s="21"/>
      <c r="XP190" s="21"/>
      <c r="XQ190" s="21"/>
      <c r="XR190" s="21"/>
      <c r="XS190" s="21"/>
      <c r="XT190" s="21"/>
      <c r="XU190" s="21"/>
      <c r="XV190" s="21"/>
      <c r="XW190" s="21"/>
      <c r="XX190" s="21"/>
      <c r="XY190" s="21"/>
      <c r="XZ190" s="21"/>
      <c r="YA190" s="21"/>
      <c r="YB190" s="21"/>
      <c r="YC190" s="21"/>
      <c r="YD190" s="21"/>
      <c r="YE190" s="21"/>
      <c r="YF190" s="21"/>
      <c r="YG190" s="21"/>
      <c r="YH190" s="21"/>
      <c r="YI190" s="21"/>
      <c r="YJ190" s="21"/>
      <c r="YK190" s="21"/>
      <c r="YL190" s="21"/>
      <c r="YM190" s="21"/>
      <c r="YN190" s="21"/>
      <c r="YO190" s="21"/>
      <c r="YP190" s="21"/>
      <c r="YQ190" s="21"/>
      <c r="YR190" s="21"/>
      <c r="YS190" s="21"/>
      <c r="YT190" s="21"/>
      <c r="YU190" s="21"/>
      <c r="YV190" s="21"/>
      <c r="YW190" s="21"/>
      <c r="YX190" s="21"/>
      <c r="YY190" s="21"/>
      <c r="YZ190" s="21"/>
      <c r="ZA190" s="21"/>
      <c r="ZB190" s="21"/>
      <c r="ZC190" s="21"/>
      <c r="ZD190" s="21"/>
      <c r="ZE190" s="21"/>
      <c r="ZF190" s="21"/>
      <c r="ZG190" s="21"/>
      <c r="ZH190" s="21"/>
      <c r="ZI190" s="21"/>
      <c r="ZJ190" s="21"/>
      <c r="ZK190" s="21"/>
      <c r="ZL190" s="21"/>
      <c r="ZM190" s="21"/>
      <c r="ZN190" s="21"/>
      <c r="ZO190" s="21"/>
      <c r="ZP190" s="21"/>
      <c r="ZQ190" s="21"/>
      <c r="ZR190" s="21"/>
      <c r="ZS190" s="21"/>
      <c r="ZT190" s="21"/>
      <c r="ZU190" s="21"/>
      <c r="ZV190" s="21"/>
      <c r="ZW190" s="21"/>
      <c r="ZX190" s="21"/>
      <c r="ZY190" s="21"/>
      <c r="ZZ190" s="21"/>
      <c r="AAA190" s="21"/>
      <c r="AAB190" s="21"/>
      <c r="AAC190" s="21"/>
      <c r="AAD190" s="21"/>
      <c r="AAE190" s="21"/>
      <c r="AAF190" s="21"/>
      <c r="AAG190" s="21"/>
      <c r="AAH190" s="21"/>
      <c r="AAI190" s="21"/>
      <c r="AAJ190" s="21"/>
      <c r="AAK190" s="21"/>
      <c r="AAL190" s="21"/>
      <c r="AAM190" s="21"/>
      <c r="AAN190" s="21"/>
      <c r="AAO190" s="21"/>
      <c r="AAP190" s="21"/>
      <c r="AAQ190" s="21"/>
      <c r="AAR190" s="21"/>
      <c r="AAS190" s="21"/>
      <c r="AAT190" s="21"/>
      <c r="AAU190" s="21"/>
      <c r="AAV190" s="21"/>
      <c r="AAW190" s="21"/>
      <c r="AAX190" s="21"/>
      <c r="AAY190" s="21"/>
      <c r="AAZ190" s="21"/>
      <c r="ABA190" s="21"/>
      <c r="ABB190" s="21"/>
      <c r="ABC190" s="21"/>
      <c r="ABD190" s="21"/>
      <c r="ABE190" s="21"/>
      <c r="ABF190" s="21"/>
      <c r="ABG190" s="21"/>
      <c r="ABH190" s="21"/>
      <c r="ABI190" s="21"/>
      <c r="ABJ190" s="21"/>
      <c r="ABK190" s="21"/>
      <c r="ABL190" s="21"/>
      <c r="ABM190" s="21"/>
      <c r="ABN190" s="21"/>
      <c r="ABO190" s="21"/>
      <c r="ABP190" s="21"/>
      <c r="ABQ190" s="21"/>
      <c r="ABR190" s="21"/>
      <c r="ABS190" s="21"/>
      <c r="ABT190" s="21"/>
      <c r="ABU190" s="21"/>
      <c r="ABV190" s="21"/>
      <c r="ABW190" s="21"/>
      <c r="ABX190" s="21"/>
      <c r="ABY190" s="21"/>
      <c r="ABZ190" s="21"/>
      <c r="ACA190" s="21"/>
      <c r="ACB190" s="21"/>
      <c r="ACC190" s="21"/>
      <c r="ACD190" s="21"/>
      <c r="ACE190" s="21"/>
      <c r="ACF190" s="21"/>
      <c r="ACG190" s="21"/>
      <c r="ACH190" s="21"/>
      <c r="ACI190" s="21"/>
      <c r="ACJ190" s="21"/>
      <c r="ACK190" s="21"/>
      <c r="ACL190" s="21"/>
      <c r="ACM190" s="21"/>
      <c r="ACN190" s="21"/>
      <c r="ACO190" s="21"/>
      <c r="ACP190" s="21"/>
      <c r="ACQ190" s="21"/>
      <c r="ACR190" s="21"/>
      <c r="ACS190" s="21"/>
      <c r="ACT190" s="21"/>
      <c r="ACU190" s="21"/>
      <c r="ACV190" s="21"/>
      <c r="ACW190" s="21"/>
      <c r="ACX190" s="21"/>
      <c r="ACY190" s="21"/>
      <c r="ACZ190" s="21"/>
      <c r="ADA190" s="21"/>
      <c r="ADB190" s="21"/>
      <c r="ADC190" s="21"/>
      <c r="ADD190" s="21"/>
      <c r="ADE190" s="21"/>
      <c r="ADF190" s="21"/>
      <c r="ADG190" s="21"/>
      <c r="ADH190" s="21"/>
      <c r="ADI190" s="21"/>
      <c r="ADJ190" s="21"/>
      <c r="ADK190" s="21"/>
      <c r="ADL190" s="21"/>
      <c r="ADM190" s="21"/>
      <c r="ADN190" s="21"/>
      <c r="ADO190" s="21"/>
      <c r="ADP190" s="21"/>
      <c r="ADQ190" s="21"/>
      <c r="ADR190" s="21"/>
      <c r="ADS190" s="21"/>
      <c r="ADT190" s="21"/>
      <c r="ADU190" s="21"/>
      <c r="ADV190" s="21"/>
      <c r="ADW190" s="21"/>
      <c r="ADX190" s="21"/>
      <c r="ADY190" s="21"/>
      <c r="ADZ190" s="21"/>
      <c r="AEA190" s="21"/>
      <c r="AEB190" s="21"/>
      <c r="AEC190" s="21"/>
      <c r="AED190" s="21"/>
      <c r="AEE190" s="21"/>
      <c r="AEF190" s="21"/>
      <c r="AEG190" s="21"/>
      <c r="AEH190" s="21"/>
      <c r="AEI190" s="21"/>
      <c r="AEJ190" s="21"/>
      <c r="AEK190" s="21"/>
      <c r="AEL190" s="21"/>
      <c r="AEM190" s="21"/>
      <c r="AEN190" s="21"/>
      <c r="AEO190" s="21"/>
      <c r="AEP190" s="21"/>
      <c r="AEQ190" s="21"/>
      <c r="AER190" s="21"/>
      <c r="AES190" s="21"/>
      <c r="AET190" s="21"/>
      <c r="AEU190" s="21"/>
      <c r="AEV190" s="21"/>
      <c r="AEW190" s="21"/>
      <c r="AEX190" s="21"/>
      <c r="AEY190" s="21"/>
      <c r="AEZ190" s="21"/>
      <c r="AFA190" s="21"/>
      <c r="AFB190" s="21"/>
      <c r="AFC190" s="21"/>
      <c r="AFD190" s="21"/>
      <c r="AFE190" s="21"/>
      <c r="AFF190" s="21"/>
      <c r="AFG190" s="21"/>
      <c r="AFH190" s="21"/>
      <c r="AFI190" s="21"/>
      <c r="AFJ190" s="21"/>
      <c r="AFK190" s="21"/>
      <c r="AFL190" s="21"/>
      <c r="AFM190" s="21"/>
      <c r="AFN190" s="21"/>
      <c r="AFO190" s="21"/>
      <c r="AFP190" s="21"/>
      <c r="AFQ190" s="21"/>
      <c r="AFR190" s="21"/>
      <c r="AFS190" s="21"/>
      <c r="AFT190" s="21"/>
      <c r="AFU190" s="21"/>
      <c r="AFV190" s="21"/>
      <c r="AFW190" s="21"/>
      <c r="AFX190" s="21"/>
      <c r="AFY190" s="21"/>
      <c r="AFZ190" s="21"/>
      <c r="AGA190" s="21"/>
      <c r="AGB190" s="21"/>
      <c r="AGC190" s="21"/>
      <c r="AGD190" s="21"/>
      <c r="AGE190" s="21"/>
      <c r="AGF190" s="21"/>
      <c r="AGG190" s="21"/>
      <c r="AGH190" s="21"/>
      <c r="AGI190" s="21"/>
      <c r="AGJ190" s="21"/>
      <c r="AGK190" s="21"/>
      <c r="AGL190" s="21"/>
      <c r="AGM190" s="21"/>
      <c r="AGN190" s="21"/>
      <c r="AGO190" s="21"/>
      <c r="AGP190" s="21"/>
      <c r="AGQ190" s="21"/>
      <c r="AGR190" s="21"/>
      <c r="AGS190" s="21"/>
      <c r="AGT190" s="21"/>
      <c r="AGU190" s="21"/>
      <c r="AGV190" s="21"/>
      <c r="AGW190" s="21"/>
      <c r="AGX190" s="21"/>
      <c r="AGY190" s="21"/>
      <c r="AGZ190" s="21"/>
      <c r="AHA190" s="21"/>
      <c r="AHB190" s="21"/>
      <c r="AHC190" s="21"/>
      <c r="AHD190" s="21"/>
      <c r="AHE190" s="21"/>
      <c r="AHF190" s="21"/>
      <c r="AHG190" s="21"/>
      <c r="AHH190" s="21"/>
      <c r="AHI190" s="21"/>
      <c r="AHJ190" s="21"/>
      <c r="AHK190" s="21"/>
      <c r="AHL190" s="21"/>
      <c r="AHM190" s="21"/>
      <c r="AHN190" s="21"/>
      <c r="AHO190" s="21"/>
      <c r="AHP190" s="21"/>
      <c r="AHQ190" s="21"/>
      <c r="AHR190" s="21"/>
      <c r="AHS190" s="21"/>
      <c r="AHT190" s="21"/>
      <c r="AHU190" s="21"/>
      <c r="AHV190" s="21"/>
      <c r="AHW190" s="21"/>
      <c r="AHX190" s="21"/>
      <c r="AHY190" s="21"/>
      <c r="AHZ190" s="21"/>
      <c r="AIA190" s="21"/>
      <c r="AIB190" s="21"/>
      <c r="AIC190" s="21"/>
      <c r="AID190" s="21"/>
      <c r="AIE190" s="21"/>
      <c r="AIF190" s="21"/>
      <c r="AIG190" s="21"/>
      <c r="AIH190" s="21"/>
      <c r="AII190" s="21"/>
      <c r="AIJ190" s="21"/>
      <c r="AIK190" s="21"/>
      <c r="AIL190" s="21"/>
      <c r="AIM190" s="21"/>
      <c r="AIN190" s="21"/>
      <c r="AIO190" s="21"/>
      <c r="AIP190" s="21"/>
      <c r="AIQ190" s="21"/>
      <c r="AIR190" s="21"/>
      <c r="AIS190" s="21"/>
      <c r="AIT190" s="21"/>
      <c r="AIU190" s="21"/>
      <c r="AIV190" s="21"/>
      <c r="AIW190" s="21"/>
      <c r="AIX190" s="21"/>
      <c r="AIY190" s="21"/>
      <c r="AIZ190" s="21"/>
      <c r="AJA190" s="21"/>
      <c r="AJB190" s="21"/>
      <c r="AJC190" s="21"/>
      <c r="AJD190" s="21"/>
      <c r="AJE190" s="21"/>
      <c r="AJF190" s="21"/>
      <c r="AJG190" s="21"/>
      <c r="AJH190" s="21"/>
      <c r="AJI190" s="21"/>
      <c r="AJJ190" s="21"/>
      <c r="AJK190" s="21"/>
      <c r="AJL190" s="21"/>
      <c r="AJM190" s="21"/>
      <c r="AJN190" s="21"/>
      <c r="AJO190" s="21"/>
      <c r="AJP190" s="21"/>
      <c r="AJQ190" s="21"/>
      <c r="AJR190" s="21"/>
      <c r="AJS190" s="21"/>
      <c r="AJT190" s="21"/>
      <c r="AJU190" s="21"/>
      <c r="AJV190" s="21"/>
      <c r="AJW190" s="21"/>
      <c r="AJX190" s="21"/>
      <c r="AJY190" s="21"/>
      <c r="AJZ190" s="21"/>
      <c r="AKA190" s="21"/>
      <c r="AKB190" s="21"/>
      <c r="AKC190" s="21"/>
      <c r="AKD190" s="21"/>
      <c r="AKE190" s="21"/>
      <c r="AKF190" s="21"/>
      <c r="AKG190" s="21"/>
      <c r="AKH190" s="21"/>
      <c r="AKI190" s="21"/>
      <c r="AKJ190" s="21"/>
      <c r="AKK190" s="21"/>
      <c r="AKL190" s="21"/>
      <c r="AKM190" s="21"/>
      <c r="AKN190" s="21"/>
      <c r="AKO190" s="21"/>
      <c r="AKP190" s="21"/>
      <c r="AKQ190" s="21"/>
      <c r="AKR190" s="21"/>
      <c r="AKS190" s="21"/>
      <c r="AKT190" s="21"/>
      <c r="AKU190" s="21"/>
      <c r="AKV190" s="21"/>
      <c r="AKW190" s="21"/>
      <c r="AKX190" s="21"/>
      <c r="AKY190" s="21"/>
      <c r="AKZ190" s="21"/>
      <c r="ALA190" s="21"/>
      <c r="ALB190" s="21"/>
      <c r="ALC190" s="21"/>
      <c r="ALD190" s="21"/>
      <c r="ALE190" s="21"/>
      <c r="ALF190" s="21"/>
      <c r="ALG190" s="21"/>
      <c r="ALH190" s="21"/>
      <c r="ALI190" s="21"/>
      <c r="ALJ190" s="21"/>
      <c r="ALK190" s="21"/>
      <c r="ALL190" s="21"/>
      <c r="ALM190" s="21"/>
      <c r="ALN190" s="21"/>
      <c r="ALO190" s="21"/>
      <c r="ALP190" s="21"/>
      <c r="ALQ190" s="21"/>
      <c r="ALR190" s="21"/>
      <c r="ALS190" s="21"/>
      <c r="ALT190" s="21"/>
      <c r="ALU190" s="21"/>
      <c r="ALV190" s="21"/>
      <c r="ALW190" s="21"/>
      <c r="ALX190" s="21"/>
      <c r="ALY190" s="21"/>
      <c r="ALZ190" s="21"/>
      <c r="AMA190" s="21"/>
      <c r="AMB190" s="21"/>
      <c r="AMC190" s="21"/>
      <c r="AMD190" s="21"/>
      <c r="AME190" s="21"/>
      <c r="AMF190" s="21"/>
      <c r="AMG190" s="21"/>
      <c r="AMH190" s="21"/>
      <c r="AMI190" s="21"/>
      <c r="AMJ190" s="21"/>
      <c r="AMK190" s="21"/>
      <c r="AML190" s="21"/>
      <c r="AMM190" s="21"/>
      <c r="AMN190" s="21"/>
      <c r="AMO190" s="21"/>
      <c r="AMP190" s="21"/>
      <c r="AMQ190" s="21"/>
      <c r="AMR190" s="21"/>
      <c r="AMS190" s="21"/>
      <c r="AMT190" s="21"/>
      <c r="AMU190" s="21"/>
      <c r="AMV190" s="21"/>
      <c r="AMW190" s="21"/>
    </row>
    <row r="191" spans="1:1037" s="33" customFormat="1" ht="39.75" hidden="1" thickTop="1" thickBot="1" x14ac:dyDescent="0.25">
      <c r="A191" s="23" t="s">
        <v>201</v>
      </c>
      <c r="B191" s="23" t="s">
        <v>141</v>
      </c>
      <c r="C191" s="23" t="s">
        <v>288</v>
      </c>
      <c r="D191" s="23" t="s">
        <v>83</v>
      </c>
      <c r="E191" s="23" t="s">
        <v>1053</v>
      </c>
      <c r="F191" s="23" t="s">
        <v>1057</v>
      </c>
      <c r="G191" s="23" t="s">
        <v>1055</v>
      </c>
      <c r="H191" s="23" t="s">
        <v>1055</v>
      </c>
      <c r="I191" s="24" t="s">
        <v>225</v>
      </c>
      <c r="J191" s="189" t="str">
        <f>+VLOOKUP(I191,Feuil1!A:C,2,FALSE)</f>
        <v>R2-2-1-2</v>
      </c>
      <c r="K191" s="24" t="s">
        <v>227</v>
      </c>
      <c r="L191" s="29"/>
      <c r="M191" s="59">
        <v>4</v>
      </c>
      <c r="N191" s="60">
        <v>4</v>
      </c>
      <c r="O191" s="42">
        <f t="shared" si="10"/>
        <v>16</v>
      </c>
      <c r="P191" s="42">
        <f t="shared" si="11"/>
        <v>3</v>
      </c>
      <c r="Q191" s="44"/>
      <c r="R191" s="59">
        <v>4</v>
      </c>
      <c r="S191" s="25"/>
      <c r="T191" s="59">
        <v>5</v>
      </c>
      <c r="U191" s="25"/>
      <c r="V191" s="59">
        <v>5</v>
      </c>
      <c r="W191" s="41">
        <f t="shared" si="12"/>
        <v>14</v>
      </c>
      <c r="X191" s="50">
        <f t="shared" si="13"/>
        <v>1</v>
      </c>
      <c r="Y191" s="52">
        <f t="shared" si="14"/>
        <v>3</v>
      </c>
      <c r="Z191" s="23"/>
      <c r="AA191" s="57"/>
      <c r="AB191" s="23"/>
      <c r="AC191" s="23"/>
      <c r="AD191" s="23"/>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c r="FL191" s="21"/>
      <c r="FM191" s="21"/>
      <c r="FN191" s="21"/>
      <c r="FO191" s="21"/>
      <c r="FP191" s="21"/>
      <c r="FQ191" s="21"/>
      <c r="FR191" s="21"/>
      <c r="FS191" s="21"/>
      <c r="FT191" s="21"/>
      <c r="FU191" s="21"/>
      <c r="FV191" s="21"/>
      <c r="FW191" s="21"/>
      <c r="FX191" s="21"/>
      <c r="FY191" s="21"/>
      <c r="FZ191" s="21"/>
      <c r="GA191" s="21"/>
      <c r="GB191" s="21"/>
      <c r="GC191" s="21"/>
      <c r="GD191" s="21"/>
      <c r="GE191" s="21"/>
      <c r="GF191" s="21"/>
      <c r="GG191" s="21"/>
      <c r="GH191" s="21"/>
      <c r="GI191" s="21"/>
      <c r="GJ191" s="21"/>
      <c r="GK191" s="21"/>
      <c r="GL191" s="21"/>
      <c r="GM191" s="21"/>
      <c r="GN191" s="21"/>
      <c r="GO191" s="21"/>
      <c r="GP191" s="21"/>
      <c r="GQ191" s="21"/>
      <c r="GR191" s="21"/>
      <c r="GS191" s="21"/>
      <c r="GT191" s="21"/>
      <c r="GU191" s="21"/>
      <c r="GV191" s="21"/>
      <c r="GW191" s="21"/>
      <c r="GX191" s="21"/>
      <c r="GY191" s="21"/>
      <c r="GZ191" s="21"/>
      <c r="HA191" s="21"/>
      <c r="HB191" s="21"/>
      <c r="HC191" s="21"/>
      <c r="HD191" s="21"/>
      <c r="HE191" s="21"/>
      <c r="HF191" s="21"/>
      <c r="HG191" s="21"/>
      <c r="HH191" s="21"/>
      <c r="HI191" s="21"/>
      <c r="HJ191" s="21"/>
      <c r="HK191" s="21"/>
      <c r="HL191" s="21"/>
      <c r="HM191" s="21"/>
      <c r="HN191" s="21"/>
      <c r="HO191" s="21"/>
      <c r="HP191" s="21"/>
      <c r="HQ191" s="21"/>
      <c r="HR191" s="21"/>
      <c r="HS191" s="21"/>
      <c r="HT191" s="21"/>
      <c r="HU191" s="21"/>
      <c r="HV191" s="21"/>
      <c r="HW191" s="21"/>
      <c r="HX191" s="21"/>
      <c r="HY191" s="21"/>
      <c r="HZ191" s="21"/>
      <c r="IA191" s="21"/>
      <c r="IB191" s="21"/>
      <c r="IC191" s="21"/>
      <c r="ID191" s="21"/>
      <c r="IE191" s="21"/>
      <c r="IF191" s="21"/>
      <c r="IG191" s="21"/>
      <c r="IH191" s="21"/>
      <c r="II191" s="21"/>
      <c r="IJ191" s="21"/>
      <c r="IK191" s="21"/>
      <c r="IL191" s="21"/>
      <c r="IM191" s="21"/>
      <c r="IN191" s="21"/>
      <c r="IO191" s="21"/>
      <c r="IP191" s="21"/>
      <c r="IQ191" s="21"/>
      <c r="IR191" s="21"/>
      <c r="IS191" s="21"/>
      <c r="IT191" s="21"/>
      <c r="IU191" s="21"/>
      <c r="IV191" s="21"/>
      <c r="IW191" s="21"/>
      <c r="IX191" s="21"/>
      <c r="IY191" s="21"/>
      <c r="IZ191" s="21"/>
      <c r="JA191" s="21"/>
      <c r="JB191" s="21"/>
      <c r="JC191" s="21"/>
      <c r="JD191" s="21"/>
      <c r="JE191" s="21"/>
      <c r="JF191" s="21"/>
      <c r="JG191" s="21"/>
      <c r="JH191" s="21"/>
      <c r="JI191" s="21"/>
      <c r="JJ191" s="21"/>
      <c r="JK191" s="21"/>
      <c r="JL191" s="21"/>
      <c r="JM191" s="21"/>
      <c r="JN191" s="21"/>
      <c r="JO191" s="21"/>
      <c r="JP191" s="21"/>
      <c r="JQ191" s="21"/>
      <c r="JR191" s="21"/>
      <c r="JS191" s="21"/>
      <c r="JT191" s="21"/>
      <c r="JU191" s="21"/>
      <c r="JV191" s="21"/>
      <c r="JW191" s="21"/>
      <c r="JX191" s="21"/>
      <c r="JY191" s="21"/>
      <c r="JZ191" s="21"/>
      <c r="KA191" s="21"/>
      <c r="KB191" s="21"/>
      <c r="KC191" s="21"/>
      <c r="KD191" s="21"/>
      <c r="KE191" s="21"/>
      <c r="KF191" s="21"/>
      <c r="KG191" s="21"/>
      <c r="KH191" s="21"/>
      <c r="KI191" s="21"/>
      <c r="KJ191" s="21"/>
      <c r="KK191" s="21"/>
      <c r="KL191" s="21"/>
      <c r="KM191" s="21"/>
      <c r="KN191" s="21"/>
      <c r="KO191" s="21"/>
      <c r="KP191" s="21"/>
      <c r="KQ191" s="21"/>
      <c r="KR191" s="21"/>
      <c r="KS191" s="21"/>
      <c r="KT191" s="21"/>
      <c r="KU191" s="21"/>
      <c r="KV191" s="21"/>
      <c r="KW191" s="21"/>
      <c r="KX191" s="21"/>
      <c r="KY191" s="21"/>
      <c r="KZ191" s="21"/>
      <c r="LA191" s="21"/>
      <c r="LB191" s="21"/>
      <c r="LC191" s="21"/>
      <c r="LD191" s="21"/>
      <c r="LE191" s="21"/>
      <c r="LF191" s="21"/>
      <c r="LG191" s="21"/>
      <c r="LH191" s="21"/>
      <c r="LI191" s="21"/>
      <c r="LJ191" s="21"/>
      <c r="LK191" s="21"/>
      <c r="LL191" s="21"/>
      <c r="LM191" s="21"/>
      <c r="LN191" s="21"/>
      <c r="LO191" s="21"/>
      <c r="LP191" s="21"/>
      <c r="LQ191" s="21"/>
      <c r="LR191" s="21"/>
      <c r="LS191" s="21"/>
      <c r="LT191" s="21"/>
      <c r="LU191" s="21"/>
      <c r="LV191" s="21"/>
      <c r="LW191" s="21"/>
      <c r="LX191" s="21"/>
      <c r="LY191" s="21"/>
      <c r="LZ191" s="21"/>
      <c r="MA191" s="21"/>
      <c r="MB191" s="21"/>
      <c r="MC191" s="21"/>
      <c r="MD191" s="21"/>
      <c r="ME191" s="21"/>
      <c r="MF191" s="21"/>
      <c r="MG191" s="21"/>
      <c r="MH191" s="21"/>
      <c r="MI191" s="21"/>
      <c r="MJ191" s="21"/>
      <c r="MK191" s="21"/>
      <c r="ML191" s="21"/>
      <c r="MM191" s="21"/>
      <c r="MN191" s="21"/>
      <c r="MO191" s="21"/>
      <c r="MP191" s="21"/>
      <c r="MQ191" s="21"/>
      <c r="MR191" s="21"/>
      <c r="MS191" s="21"/>
      <c r="MT191" s="21"/>
      <c r="MU191" s="21"/>
      <c r="MV191" s="21"/>
      <c r="MW191" s="21"/>
      <c r="MX191" s="21"/>
      <c r="MY191" s="21"/>
      <c r="MZ191" s="21"/>
      <c r="NA191" s="21"/>
      <c r="NB191" s="21"/>
      <c r="NC191" s="21"/>
      <c r="ND191" s="21"/>
      <c r="NE191" s="21"/>
      <c r="NF191" s="21"/>
      <c r="NG191" s="21"/>
      <c r="NH191" s="21"/>
      <c r="NI191" s="21"/>
      <c r="NJ191" s="21"/>
      <c r="NK191" s="21"/>
      <c r="NL191" s="21"/>
      <c r="NM191" s="21"/>
      <c r="NN191" s="21"/>
      <c r="NO191" s="21"/>
      <c r="NP191" s="21"/>
      <c r="NQ191" s="21"/>
      <c r="NR191" s="21"/>
      <c r="NS191" s="21"/>
      <c r="NT191" s="21"/>
      <c r="NU191" s="21"/>
      <c r="NV191" s="21"/>
      <c r="NW191" s="21"/>
      <c r="NX191" s="21"/>
      <c r="NY191" s="21"/>
      <c r="NZ191" s="21"/>
      <c r="OA191" s="21"/>
      <c r="OB191" s="21"/>
      <c r="OC191" s="21"/>
      <c r="OD191" s="21"/>
      <c r="OE191" s="21"/>
      <c r="OF191" s="21"/>
      <c r="OG191" s="21"/>
      <c r="OH191" s="21"/>
      <c r="OI191" s="21"/>
      <c r="OJ191" s="21"/>
      <c r="OK191" s="21"/>
      <c r="OL191" s="21"/>
      <c r="OM191" s="21"/>
      <c r="ON191" s="21"/>
      <c r="OO191" s="21"/>
      <c r="OP191" s="21"/>
      <c r="OQ191" s="21"/>
      <c r="OR191" s="21"/>
      <c r="OS191" s="21"/>
      <c r="OT191" s="21"/>
      <c r="OU191" s="21"/>
      <c r="OV191" s="21"/>
      <c r="OW191" s="21"/>
      <c r="OX191" s="21"/>
      <c r="OY191" s="21"/>
      <c r="OZ191" s="21"/>
      <c r="PA191" s="21"/>
      <c r="PB191" s="21"/>
      <c r="PC191" s="21"/>
      <c r="PD191" s="21"/>
      <c r="PE191" s="21"/>
      <c r="PF191" s="21"/>
      <c r="PG191" s="21"/>
      <c r="PH191" s="21"/>
      <c r="PI191" s="21"/>
      <c r="PJ191" s="21"/>
      <c r="PK191" s="21"/>
      <c r="PL191" s="21"/>
      <c r="PM191" s="21"/>
      <c r="PN191" s="21"/>
      <c r="PO191" s="21"/>
      <c r="PP191" s="21"/>
      <c r="PQ191" s="21"/>
      <c r="PR191" s="21"/>
      <c r="PS191" s="21"/>
      <c r="PT191" s="21"/>
      <c r="PU191" s="21"/>
      <c r="PV191" s="21"/>
      <c r="PW191" s="21"/>
      <c r="PX191" s="21"/>
      <c r="PY191" s="21"/>
      <c r="PZ191" s="21"/>
      <c r="QA191" s="21"/>
      <c r="QB191" s="21"/>
      <c r="QC191" s="21"/>
      <c r="QD191" s="21"/>
      <c r="QE191" s="21"/>
      <c r="QF191" s="21"/>
      <c r="QG191" s="21"/>
      <c r="QH191" s="21"/>
      <c r="QI191" s="21"/>
      <c r="QJ191" s="21"/>
      <c r="QK191" s="21"/>
      <c r="QL191" s="21"/>
      <c r="QM191" s="21"/>
      <c r="QN191" s="21"/>
      <c r="QO191" s="21"/>
      <c r="QP191" s="21"/>
      <c r="QQ191" s="21"/>
      <c r="QR191" s="21"/>
      <c r="QS191" s="21"/>
      <c r="QT191" s="21"/>
      <c r="QU191" s="21"/>
      <c r="QV191" s="21"/>
      <c r="QW191" s="21"/>
      <c r="QX191" s="21"/>
      <c r="QY191" s="21"/>
      <c r="QZ191" s="21"/>
      <c r="RA191" s="21"/>
      <c r="RB191" s="21"/>
      <c r="RC191" s="21"/>
      <c r="RD191" s="21"/>
      <c r="RE191" s="21"/>
      <c r="RF191" s="21"/>
      <c r="RG191" s="21"/>
      <c r="RH191" s="21"/>
      <c r="RI191" s="21"/>
      <c r="RJ191" s="21"/>
      <c r="RK191" s="21"/>
      <c r="RL191" s="21"/>
      <c r="RM191" s="21"/>
      <c r="RN191" s="21"/>
      <c r="RO191" s="21"/>
      <c r="RP191" s="21"/>
      <c r="RQ191" s="21"/>
      <c r="RR191" s="21"/>
      <c r="RS191" s="21"/>
      <c r="RT191" s="21"/>
      <c r="RU191" s="21"/>
      <c r="RV191" s="21"/>
      <c r="RW191" s="21"/>
      <c r="RX191" s="21"/>
      <c r="RY191" s="21"/>
      <c r="RZ191" s="21"/>
      <c r="SA191" s="21"/>
      <c r="SB191" s="21"/>
      <c r="SC191" s="21"/>
      <c r="SD191" s="21"/>
      <c r="SE191" s="21"/>
      <c r="SF191" s="21"/>
      <c r="SG191" s="21"/>
      <c r="SH191" s="21"/>
      <c r="SI191" s="21"/>
      <c r="SJ191" s="21"/>
      <c r="SK191" s="21"/>
      <c r="SL191" s="21"/>
      <c r="SM191" s="21"/>
      <c r="SN191" s="21"/>
      <c r="SO191" s="21"/>
      <c r="SP191" s="21"/>
      <c r="SQ191" s="21"/>
      <c r="SR191" s="21"/>
      <c r="SS191" s="21"/>
      <c r="ST191" s="21"/>
      <c r="SU191" s="21"/>
      <c r="SV191" s="21"/>
      <c r="SW191" s="21"/>
      <c r="SX191" s="21"/>
      <c r="SY191" s="21"/>
      <c r="SZ191" s="21"/>
      <c r="TA191" s="21"/>
      <c r="TB191" s="21"/>
      <c r="TC191" s="21"/>
      <c r="TD191" s="21"/>
      <c r="TE191" s="21"/>
      <c r="TF191" s="21"/>
      <c r="TG191" s="21"/>
      <c r="TH191" s="21"/>
      <c r="TI191" s="21"/>
      <c r="TJ191" s="21"/>
      <c r="TK191" s="21"/>
      <c r="TL191" s="21"/>
      <c r="TM191" s="21"/>
      <c r="TN191" s="21"/>
      <c r="TO191" s="21"/>
      <c r="TP191" s="21"/>
      <c r="TQ191" s="21"/>
      <c r="TR191" s="21"/>
      <c r="TS191" s="21"/>
      <c r="TT191" s="21"/>
      <c r="TU191" s="21"/>
      <c r="TV191" s="21"/>
      <c r="TW191" s="21"/>
      <c r="TX191" s="21"/>
      <c r="TY191" s="21"/>
      <c r="TZ191" s="21"/>
      <c r="UA191" s="21"/>
      <c r="UB191" s="21"/>
      <c r="UC191" s="21"/>
      <c r="UD191" s="21"/>
      <c r="UE191" s="21"/>
      <c r="UF191" s="21"/>
      <c r="UG191" s="21"/>
      <c r="UH191" s="21"/>
      <c r="UI191" s="21"/>
      <c r="UJ191" s="21"/>
      <c r="UK191" s="21"/>
      <c r="UL191" s="21"/>
      <c r="UM191" s="21"/>
      <c r="UN191" s="21"/>
      <c r="UO191" s="21"/>
      <c r="UP191" s="21"/>
      <c r="UQ191" s="21"/>
      <c r="UR191" s="21"/>
      <c r="US191" s="21"/>
      <c r="UT191" s="21"/>
      <c r="UU191" s="21"/>
      <c r="UV191" s="21"/>
      <c r="UW191" s="21"/>
      <c r="UX191" s="21"/>
      <c r="UY191" s="21"/>
      <c r="UZ191" s="21"/>
      <c r="VA191" s="21"/>
      <c r="VB191" s="21"/>
      <c r="VC191" s="21"/>
      <c r="VD191" s="21"/>
      <c r="VE191" s="21"/>
      <c r="VF191" s="21"/>
      <c r="VG191" s="21"/>
      <c r="VH191" s="21"/>
      <c r="VI191" s="21"/>
      <c r="VJ191" s="21"/>
      <c r="VK191" s="21"/>
      <c r="VL191" s="21"/>
      <c r="VM191" s="21"/>
      <c r="VN191" s="21"/>
      <c r="VO191" s="21"/>
      <c r="VP191" s="21"/>
      <c r="VQ191" s="21"/>
      <c r="VR191" s="21"/>
      <c r="VS191" s="21"/>
      <c r="VT191" s="21"/>
      <c r="VU191" s="21"/>
      <c r="VV191" s="21"/>
      <c r="VW191" s="21"/>
      <c r="VX191" s="21"/>
      <c r="VY191" s="21"/>
      <c r="VZ191" s="21"/>
      <c r="WA191" s="21"/>
      <c r="WB191" s="21"/>
      <c r="WC191" s="21"/>
      <c r="WD191" s="21"/>
      <c r="WE191" s="21"/>
      <c r="WF191" s="21"/>
      <c r="WG191" s="21"/>
      <c r="WH191" s="21"/>
      <c r="WI191" s="21"/>
      <c r="WJ191" s="21"/>
      <c r="WK191" s="21"/>
      <c r="WL191" s="21"/>
      <c r="WM191" s="21"/>
      <c r="WN191" s="21"/>
      <c r="WO191" s="21"/>
      <c r="WP191" s="21"/>
      <c r="WQ191" s="21"/>
      <c r="WR191" s="21"/>
      <c r="WS191" s="21"/>
      <c r="WT191" s="21"/>
      <c r="WU191" s="21"/>
      <c r="WV191" s="21"/>
      <c r="WW191" s="21"/>
      <c r="WX191" s="21"/>
      <c r="WY191" s="21"/>
      <c r="WZ191" s="21"/>
      <c r="XA191" s="21"/>
      <c r="XB191" s="21"/>
      <c r="XC191" s="21"/>
      <c r="XD191" s="21"/>
      <c r="XE191" s="21"/>
      <c r="XF191" s="21"/>
      <c r="XG191" s="21"/>
      <c r="XH191" s="21"/>
      <c r="XI191" s="21"/>
      <c r="XJ191" s="21"/>
      <c r="XK191" s="21"/>
      <c r="XL191" s="21"/>
      <c r="XM191" s="21"/>
      <c r="XN191" s="21"/>
      <c r="XO191" s="21"/>
      <c r="XP191" s="21"/>
      <c r="XQ191" s="21"/>
      <c r="XR191" s="21"/>
      <c r="XS191" s="21"/>
      <c r="XT191" s="21"/>
      <c r="XU191" s="21"/>
      <c r="XV191" s="21"/>
      <c r="XW191" s="21"/>
      <c r="XX191" s="21"/>
      <c r="XY191" s="21"/>
      <c r="XZ191" s="21"/>
      <c r="YA191" s="21"/>
      <c r="YB191" s="21"/>
      <c r="YC191" s="21"/>
      <c r="YD191" s="21"/>
      <c r="YE191" s="21"/>
      <c r="YF191" s="21"/>
      <c r="YG191" s="21"/>
      <c r="YH191" s="21"/>
      <c r="YI191" s="21"/>
      <c r="YJ191" s="21"/>
      <c r="YK191" s="21"/>
      <c r="YL191" s="21"/>
      <c r="YM191" s="21"/>
      <c r="YN191" s="21"/>
      <c r="YO191" s="21"/>
      <c r="YP191" s="21"/>
      <c r="YQ191" s="21"/>
      <c r="YR191" s="21"/>
      <c r="YS191" s="21"/>
      <c r="YT191" s="21"/>
      <c r="YU191" s="21"/>
      <c r="YV191" s="21"/>
      <c r="YW191" s="21"/>
      <c r="YX191" s="21"/>
      <c r="YY191" s="21"/>
      <c r="YZ191" s="21"/>
      <c r="ZA191" s="21"/>
      <c r="ZB191" s="21"/>
      <c r="ZC191" s="21"/>
      <c r="ZD191" s="21"/>
      <c r="ZE191" s="21"/>
      <c r="ZF191" s="21"/>
      <c r="ZG191" s="21"/>
      <c r="ZH191" s="21"/>
      <c r="ZI191" s="21"/>
      <c r="ZJ191" s="21"/>
      <c r="ZK191" s="21"/>
      <c r="ZL191" s="21"/>
      <c r="ZM191" s="21"/>
      <c r="ZN191" s="21"/>
      <c r="ZO191" s="21"/>
      <c r="ZP191" s="21"/>
      <c r="ZQ191" s="21"/>
      <c r="ZR191" s="21"/>
      <c r="ZS191" s="21"/>
      <c r="ZT191" s="21"/>
      <c r="ZU191" s="21"/>
      <c r="ZV191" s="21"/>
      <c r="ZW191" s="21"/>
      <c r="ZX191" s="21"/>
      <c r="ZY191" s="21"/>
      <c r="ZZ191" s="21"/>
      <c r="AAA191" s="21"/>
      <c r="AAB191" s="21"/>
      <c r="AAC191" s="21"/>
      <c r="AAD191" s="21"/>
      <c r="AAE191" s="21"/>
      <c r="AAF191" s="21"/>
      <c r="AAG191" s="21"/>
      <c r="AAH191" s="21"/>
      <c r="AAI191" s="21"/>
      <c r="AAJ191" s="21"/>
      <c r="AAK191" s="21"/>
      <c r="AAL191" s="21"/>
      <c r="AAM191" s="21"/>
      <c r="AAN191" s="21"/>
      <c r="AAO191" s="21"/>
      <c r="AAP191" s="21"/>
      <c r="AAQ191" s="21"/>
      <c r="AAR191" s="21"/>
      <c r="AAS191" s="21"/>
      <c r="AAT191" s="21"/>
      <c r="AAU191" s="21"/>
      <c r="AAV191" s="21"/>
      <c r="AAW191" s="21"/>
      <c r="AAX191" s="21"/>
      <c r="AAY191" s="21"/>
      <c r="AAZ191" s="21"/>
      <c r="ABA191" s="21"/>
      <c r="ABB191" s="21"/>
      <c r="ABC191" s="21"/>
      <c r="ABD191" s="21"/>
      <c r="ABE191" s="21"/>
      <c r="ABF191" s="21"/>
      <c r="ABG191" s="21"/>
      <c r="ABH191" s="21"/>
      <c r="ABI191" s="21"/>
      <c r="ABJ191" s="21"/>
      <c r="ABK191" s="21"/>
      <c r="ABL191" s="21"/>
      <c r="ABM191" s="21"/>
      <c r="ABN191" s="21"/>
      <c r="ABO191" s="21"/>
      <c r="ABP191" s="21"/>
      <c r="ABQ191" s="21"/>
      <c r="ABR191" s="21"/>
      <c r="ABS191" s="21"/>
      <c r="ABT191" s="21"/>
      <c r="ABU191" s="21"/>
      <c r="ABV191" s="21"/>
      <c r="ABW191" s="21"/>
      <c r="ABX191" s="21"/>
      <c r="ABY191" s="21"/>
      <c r="ABZ191" s="21"/>
      <c r="ACA191" s="21"/>
      <c r="ACB191" s="21"/>
      <c r="ACC191" s="21"/>
      <c r="ACD191" s="21"/>
      <c r="ACE191" s="21"/>
      <c r="ACF191" s="21"/>
      <c r="ACG191" s="21"/>
      <c r="ACH191" s="21"/>
      <c r="ACI191" s="21"/>
      <c r="ACJ191" s="21"/>
      <c r="ACK191" s="21"/>
      <c r="ACL191" s="21"/>
      <c r="ACM191" s="21"/>
      <c r="ACN191" s="21"/>
      <c r="ACO191" s="21"/>
      <c r="ACP191" s="21"/>
      <c r="ACQ191" s="21"/>
      <c r="ACR191" s="21"/>
      <c r="ACS191" s="21"/>
      <c r="ACT191" s="21"/>
      <c r="ACU191" s="21"/>
      <c r="ACV191" s="21"/>
      <c r="ACW191" s="21"/>
      <c r="ACX191" s="21"/>
      <c r="ACY191" s="21"/>
      <c r="ACZ191" s="21"/>
      <c r="ADA191" s="21"/>
      <c r="ADB191" s="21"/>
      <c r="ADC191" s="21"/>
      <c r="ADD191" s="21"/>
      <c r="ADE191" s="21"/>
      <c r="ADF191" s="21"/>
      <c r="ADG191" s="21"/>
      <c r="ADH191" s="21"/>
      <c r="ADI191" s="21"/>
      <c r="ADJ191" s="21"/>
      <c r="ADK191" s="21"/>
      <c r="ADL191" s="21"/>
      <c r="ADM191" s="21"/>
      <c r="ADN191" s="21"/>
      <c r="ADO191" s="21"/>
      <c r="ADP191" s="21"/>
      <c r="ADQ191" s="21"/>
      <c r="ADR191" s="21"/>
      <c r="ADS191" s="21"/>
      <c r="ADT191" s="21"/>
      <c r="ADU191" s="21"/>
      <c r="ADV191" s="21"/>
      <c r="ADW191" s="21"/>
      <c r="ADX191" s="21"/>
      <c r="ADY191" s="21"/>
      <c r="ADZ191" s="21"/>
      <c r="AEA191" s="21"/>
      <c r="AEB191" s="21"/>
      <c r="AEC191" s="21"/>
      <c r="AED191" s="21"/>
      <c r="AEE191" s="21"/>
      <c r="AEF191" s="21"/>
      <c r="AEG191" s="21"/>
      <c r="AEH191" s="21"/>
      <c r="AEI191" s="21"/>
      <c r="AEJ191" s="21"/>
      <c r="AEK191" s="21"/>
      <c r="AEL191" s="21"/>
      <c r="AEM191" s="21"/>
      <c r="AEN191" s="21"/>
      <c r="AEO191" s="21"/>
      <c r="AEP191" s="21"/>
      <c r="AEQ191" s="21"/>
      <c r="AER191" s="21"/>
      <c r="AES191" s="21"/>
      <c r="AET191" s="21"/>
      <c r="AEU191" s="21"/>
      <c r="AEV191" s="21"/>
      <c r="AEW191" s="21"/>
      <c r="AEX191" s="21"/>
      <c r="AEY191" s="21"/>
      <c r="AEZ191" s="21"/>
      <c r="AFA191" s="21"/>
      <c r="AFB191" s="21"/>
      <c r="AFC191" s="21"/>
      <c r="AFD191" s="21"/>
      <c r="AFE191" s="21"/>
      <c r="AFF191" s="21"/>
      <c r="AFG191" s="21"/>
      <c r="AFH191" s="21"/>
      <c r="AFI191" s="21"/>
      <c r="AFJ191" s="21"/>
      <c r="AFK191" s="21"/>
      <c r="AFL191" s="21"/>
      <c r="AFM191" s="21"/>
      <c r="AFN191" s="21"/>
      <c r="AFO191" s="21"/>
      <c r="AFP191" s="21"/>
      <c r="AFQ191" s="21"/>
      <c r="AFR191" s="21"/>
      <c r="AFS191" s="21"/>
      <c r="AFT191" s="21"/>
      <c r="AFU191" s="21"/>
      <c r="AFV191" s="21"/>
      <c r="AFW191" s="21"/>
      <c r="AFX191" s="21"/>
      <c r="AFY191" s="21"/>
      <c r="AFZ191" s="21"/>
      <c r="AGA191" s="21"/>
      <c r="AGB191" s="21"/>
      <c r="AGC191" s="21"/>
      <c r="AGD191" s="21"/>
      <c r="AGE191" s="21"/>
      <c r="AGF191" s="21"/>
      <c r="AGG191" s="21"/>
      <c r="AGH191" s="21"/>
      <c r="AGI191" s="21"/>
      <c r="AGJ191" s="21"/>
      <c r="AGK191" s="21"/>
      <c r="AGL191" s="21"/>
      <c r="AGM191" s="21"/>
      <c r="AGN191" s="21"/>
      <c r="AGO191" s="21"/>
      <c r="AGP191" s="21"/>
      <c r="AGQ191" s="21"/>
      <c r="AGR191" s="21"/>
      <c r="AGS191" s="21"/>
      <c r="AGT191" s="21"/>
      <c r="AGU191" s="21"/>
      <c r="AGV191" s="21"/>
      <c r="AGW191" s="21"/>
      <c r="AGX191" s="21"/>
      <c r="AGY191" s="21"/>
      <c r="AGZ191" s="21"/>
      <c r="AHA191" s="21"/>
      <c r="AHB191" s="21"/>
      <c r="AHC191" s="21"/>
      <c r="AHD191" s="21"/>
      <c r="AHE191" s="21"/>
      <c r="AHF191" s="21"/>
      <c r="AHG191" s="21"/>
      <c r="AHH191" s="21"/>
      <c r="AHI191" s="21"/>
      <c r="AHJ191" s="21"/>
      <c r="AHK191" s="21"/>
      <c r="AHL191" s="21"/>
      <c r="AHM191" s="21"/>
      <c r="AHN191" s="21"/>
      <c r="AHO191" s="21"/>
      <c r="AHP191" s="21"/>
      <c r="AHQ191" s="21"/>
      <c r="AHR191" s="21"/>
      <c r="AHS191" s="21"/>
      <c r="AHT191" s="21"/>
      <c r="AHU191" s="21"/>
      <c r="AHV191" s="21"/>
      <c r="AHW191" s="21"/>
      <c r="AHX191" s="21"/>
      <c r="AHY191" s="21"/>
      <c r="AHZ191" s="21"/>
      <c r="AIA191" s="21"/>
      <c r="AIB191" s="21"/>
      <c r="AIC191" s="21"/>
      <c r="AID191" s="21"/>
      <c r="AIE191" s="21"/>
      <c r="AIF191" s="21"/>
      <c r="AIG191" s="21"/>
      <c r="AIH191" s="21"/>
      <c r="AII191" s="21"/>
      <c r="AIJ191" s="21"/>
      <c r="AIK191" s="21"/>
      <c r="AIL191" s="21"/>
      <c r="AIM191" s="21"/>
      <c r="AIN191" s="21"/>
      <c r="AIO191" s="21"/>
      <c r="AIP191" s="21"/>
      <c r="AIQ191" s="21"/>
      <c r="AIR191" s="21"/>
      <c r="AIS191" s="21"/>
      <c r="AIT191" s="21"/>
      <c r="AIU191" s="21"/>
      <c r="AIV191" s="21"/>
      <c r="AIW191" s="21"/>
      <c r="AIX191" s="21"/>
      <c r="AIY191" s="21"/>
      <c r="AIZ191" s="21"/>
      <c r="AJA191" s="21"/>
      <c r="AJB191" s="21"/>
      <c r="AJC191" s="21"/>
      <c r="AJD191" s="21"/>
      <c r="AJE191" s="21"/>
      <c r="AJF191" s="21"/>
      <c r="AJG191" s="21"/>
      <c r="AJH191" s="21"/>
      <c r="AJI191" s="21"/>
      <c r="AJJ191" s="21"/>
      <c r="AJK191" s="21"/>
      <c r="AJL191" s="21"/>
      <c r="AJM191" s="21"/>
      <c r="AJN191" s="21"/>
      <c r="AJO191" s="21"/>
      <c r="AJP191" s="21"/>
      <c r="AJQ191" s="21"/>
      <c r="AJR191" s="21"/>
      <c r="AJS191" s="21"/>
      <c r="AJT191" s="21"/>
      <c r="AJU191" s="21"/>
      <c r="AJV191" s="21"/>
      <c r="AJW191" s="21"/>
      <c r="AJX191" s="21"/>
      <c r="AJY191" s="21"/>
      <c r="AJZ191" s="21"/>
      <c r="AKA191" s="21"/>
      <c r="AKB191" s="21"/>
      <c r="AKC191" s="21"/>
      <c r="AKD191" s="21"/>
      <c r="AKE191" s="21"/>
      <c r="AKF191" s="21"/>
      <c r="AKG191" s="21"/>
      <c r="AKH191" s="21"/>
      <c r="AKI191" s="21"/>
      <c r="AKJ191" s="21"/>
      <c r="AKK191" s="21"/>
      <c r="AKL191" s="21"/>
      <c r="AKM191" s="21"/>
      <c r="AKN191" s="21"/>
      <c r="AKO191" s="21"/>
      <c r="AKP191" s="21"/>
      <c r="AKQ191" s="21"/>
      <c r="AKR191" s="21"/>
      <c r="AKS191" s="21"/>
      <c r="AKT191" s="21"/>
      <c r="AKU191" s="21"/>
      <c r="AKV191" s="21"/>
      <c r="AKW191" s="21"/>
      <c r="AKX191" s="21"/>
      <c r="AKY191" s="21"/>
      <c r="AKZ191" s="21"/>
      <c r="ALA191" s="21"/>
      <c r="ALB191" s="21"/>
      <c r="ALC191" s="21"/>
      <c r="ALD191" s="21"/>
      <c r="ALE191" s="21"/>
      <c r="ALF191" s="21"/>
      <c r="ALG191" s="21"/>
      <c r="ALH191" s="21"/>
      <c r="ALI191" s="21"/>
      <c r="ALJ191" s="21"/>
      <c r="ALK191" s="21"/>
      <c r="ALL191" s="21"/>
      <c r="ALM191" s="21"/>
      <c r="ALN191" s="21"/>
      <c r="ALO191" s="21"/>
      <c r="ALP191" s="21"/>
      <c r="ALQ191" s="21"/>
      <c r="ALR191" s="21"/>
      <c r="ALS191" s="21"/>
      <c r="ALT191" s="21"/>
      <c r="ALU191" s="21"/>
      <c r="ALV191" s="21"/>
      <c r="ALW191" s="21"/>
      <c r="ALX191" s="21"/>
      <c r="ALY191" s="21"/>
      <c r="ALZ191" s="21"/>
      <c r="AMA191" s="21"/>
      <c r="AMB191" s="21"/>
      <c r="AMC191" s="21"/>
      <c r="AMD191" s="21"/>
      <c r="AME191" s="21"/>
      <c r="AMF191" s="21"/>
      <c r="AMG191" s="21"/>
      <c r="AMH191" s="21"/>
      <c r="AMI191" s="21"/>
      <c r="AMJ191" s="21"/>
      <c r="AMK191" s="21"/>
      <c r="AML191" s="21"/>
      <c r="AMM191" s="21"/>
      <c r="AMN191" s="21"/>
      <c r="AMO191" s="21"/>
      <c r="AMP191" s="21"/>
      <c r="AMQ191" s="21"/>
      <c r="AMR191" s="21"/>
      <c r="AMS191" s="21"/>
      <c r="AMT191" s="21"/>
      <c r="AMU191" s="21"/>
      <c r="AMV191" s="21"/>
      <c r="AMW191" s="21"/>
    </row>
    <row r="192" spans="1:1037" s="33" customFormat="1" ht="103.5" hidden="1" thickTop="1" thickBot="1" x14ac:dyDescent="0.25">
      <c r="A192" s="23" t="s">
        <v>201</v>
      </c>
      <c r="B192" s="23" t="s">
        <v>141</v>
      </c>
      <c r="C192" s="23" t="s">
        <v>288</v>
      </c>
      <c r="D192" s="23" t="s">
        <v>83</v>
      </c>
      <c r="E192" s="23" t="s">
        <v>1053</v>
      </c>
      <c r="F192" s="23" t="s">
        <v>1057</v>
      </c>
      <c r="G192" s="23" t="s">
        <v>1055</v>
      </c>
      <c r="H192" s="23" t="s">
        <v>1055</v>
      </c>
      <c r="I192" s="24" t="s">
        <v>225</v>
      </c>
      <c r="J192" s="189" t="str">
        <f>+VLOOKUP(I192,Feuil1!A:C,2,FALSE)</f>
        <v>R2-2-1-2</v>
      </c>
      <c r="K192" s="24" t="s">
        <v>333</v>
      </c>
      <c r="L192" s="29"/>
      <c r="M192" s="59">
        <v>4</v>
      </c>
      <c r="N192" s="60">
        <v>4</v>
      </c>
      <c r="O192" s="42">
        <f t="shared" si="10"/>
        <v>16</v>
      </c>
      <c r="P192" s="42">
        <f t="shared" si="11"/>
        <v>3</v>
      </c>
      <c r="Q192" s="44"/>
      <c r="R192" s="59">
        <v>4</v>
      </c>
      <c r="S192" s="25"/>
      <c r="T192" s="59">
        <v>5</v>
      </c>
      <c r="U192" s="25"/>
      <c r="V192" s="59">
        <v>5</v>
      </c>
      <c r="W192" s="41">
        <f t="shared" si="12"/>
        <v>14</v>
      </c>
      <c r="X192" s="50">
        <f t="shared" si="13"/>
        <v>1</v>
      </c>
      <c r="Y192" s="52">
        <f t="shared" si="14"/>
        <v>3</v>
      </c>
      <c r="Z192" s="23"/>
      <c r="AA192" s="57"/>
      <c r="AB192" s="23"/>
      <c r="AC192" s="23"/>
      <c r="AD192" s="84"/>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c r="FL192" s="21"/>
      <c r="FM192" s="21"/>
      <c r="FN192" s="21"/>
      <c r="FO192" s="21"/>
      <c r="FP192" s="21"/>
      <c r="FQ192" s="21"/>
      <c r="FR192" s="21"/>
      <c r="FS192" s="21"/>
      <c r="FT192" s="21"/>
      <c r="FU192" s="21"/>
      <c r="FV192" s="21"/>
      <c r="FW192" s="21"/>
      <c r="FX192" s="21"/>
      <c r="FY192" s="21"/>
      <c r="FZ192" s="21"/>
      <c r="GA192" s="21"/>
      <c r="GB192" s="21"/>
      <c r="GC192" s="21"/>
      <c r="GD192" s="21"/>
      <c r="GE192" s="21"/>
      <c r="GF192" s="21"/>
      <c r="GG192" s="21"/>
      <c r="GH192" s="21"/>
      <c r="GI192" s="21"/>
      <c r="GJ192" s="21"/>
      <c r="GK192" s="21"/>
      <c r="GL192" s="21"/>
      <c r="GM192" s="21"/>
      <c r="GN192" s="21"/>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c r="ID192" s="21"/>
      <c r="IE192" s="21"/>
      <c r="IF192" s="21"/>
      <c r="IG192" s="21"/>
      <c r="IH192" s="21"/>
      <c r="II192" s="21"/>
      <c r="IJ192" s="21"/>
      <c r="IK192" s="21"/>
      <c r="IL192" s="21"/>
      <c r="IM192" s="21"/>
      <c r="IN192" s="21"/>
      <c r="IO192" s="21"/>
      <c r="IP192" s="21"/>
      <c r="IQ192" s="21"/>
      <c r="IR192" s="21"/>
      <c r="IS192" s="21"/>
      <c r="IT192" s="21"/>
      <c r="IU192" s="21"/>
      <c r="IV192" s="21"/>
      <c r="IW192" s="21"/>
      <c r="IX192" s="21"/>
      <c r="IY192" s="21"/>
      <c r="IZ192" s="21"/>
      <c r="JA192" s="21"/>
      <c r="JB192" s="21"/>
      <c r="JC192" s="21"/>
      <c r="JD192" s="21"/>
      <c r="JE192" s="21"/>
      <c r="JF192" s="21"/>
      <c r="JG192" s="21"/>
      <c r="JH192" s="21"/>
      <c r="JI192" s="21"/>
      <c r="JJ192" s="21"/>
      <c r="JK192" s="21"/>
      <c r="JL192" s="21"/>
      <c r="JM192" s="21"/>
      <c r="JN192" s="21"/>
      <c r="JO192" s="21"/>
      <c r="JP192" s="21"/>
      <c r="JQ192" s="21"/>
      <c r="JR192" s="21"/>
      <c r="JS192" s="21"/>
      <c r="JT192" s="21"/>
      <c r="JU192" s="21"/>
      <c r="JV192" s="21"/>
      <c r="JW192" s="21"/>
      <c r="JX192" s="21"/>
      <c r="JY192" s="21"/>
      <c r="JZ192" s="21"/>
      <c r="KA192" s="21"/>
      <c r="KB192" s="21"/>
      <c r="KC192" s="21"/>
      <c r="KD192" s="21"/>
      <c r="KE192" s="21"/>
      <c r="KF192" s="21"/>
      <c r="KG192" s="21"/>
      <c r="KH192" s="21"/>
      <c r="KI192" s="21"/>
      <c r="KJ192" s="21"/>
      <c r="KK192" s="21"/>
      <c r="KL192" s="21"/>
      <c r="KM192" s="21"/>
      <c r="KN192" s="21"/>
      <c r="KO192" s="21"/>
      <c r="KP192" s="21"/>
      <c r="KQ192" s="21"/>
      <c r="KR192" s="21"/>
      <c r="KS192" s="21"/>
      <c r="KT192" s="21"/>
      <c r="KU192" s="21"/>
      <c r="KV192" s="21"/>
      <c r="KW192" s="21"/>
      <c r="KX192" s="21"/>
      <c r="KY192" s="21"/>
      <c r="KZ192" s="21"/>
      <c r="LA192" s="21"/>
      <c r="LB192" s="21"/>
      <c r="LC192" s="21"/>
      <c r="LD192" s="21"/>
      <c r="LE192" s="21"/>
      <c r="LF192" s="21"/>
      <c r="LG192" s="21"/>
      <c r="LH192" s="21"/>
      <c r="LI192" s="21"/>
      <c r="LJ192" s="21"/>
      <c r="LK192" s="21"/>
      <c r="LL192" s="21"/>
      <c r="LM192" s="21"/>
      <c r="LN192" s="21"/>
      <c r="LO192" s="21"/>
      <c r="LP192" s="21"/>
      <c r="LQ192" s="21"/>
      <c r="LR192" s="21"/>
      <c r="LS192" s="21"/>
      <c r="LT192" s="21"/>
      <c r="LU192" s="21"/>
      <c r="LV192" s="21"/>
      <c r="LW192" s="21"/>
      <c r="LX192" s="21"/>
      <c r="LY192" s="21"/>
      <c r="LZ192" s="21"/>
      <c r="MA192" s="21"/>
      <c r="MB192" s="21"/>
      <c r="MC192" s="21"/>
      <c r="MD192" s="21"/>
      <c r="ME192" s="21"/>
      <c r="MF192" s="21"/>
      <c r="MG192" s="21"/>
      <c r="MH192" s="21"/>
      <c r="MI192" s="21"/>
      <c r="MJ192" s="21"/>
      <c r="MK192" s="21"/>
      <c r="ML192" s="21"/>
      <c r="MM192" s="21"/>
      <c r="MN192" s="21"/>
      <c r="MO192" s="21"/>
      <c r="MP192" s="21"/>
      <c r="MQ192" s="21"/>
      <c r="MR192" s="21"/>
      <c r="MS192" s="21"/>
      <c r="MT192" s="21"/>
      <c r="MU192" s="21"/>
      <c r="MV192" s="21"/>
      <c r="MW192" s="21"/>
      <c r="MX192" s="21"/>
      <c r="MY192" s="21"/>
      <c r="MZ192" s="21"/>
      <c r="NA192" s="21"/>
      <c r="NB192" s="21"/>
      <c r="NC192" s="21"/>
      <c r="ND192" s="21"/>
      <c r="NE192" s="21"/>
      <c r="NF192" s="21"/>
      <c r="NG192" s="21"/>
      <c r="NH192" s="21"/>
      <c r="NI192" s="21"/>
      <c r="NJ192" s="21"/>
      <c r="NK192" s="21"/>
      <c r="NL192" s="21"/>
      <c r="NM192" s="21"/>
      <c r="NN192" s="21"/>
      <c r="NO192" s="21"/>
      <c r="NP192" s="21"/>
      <c r="NQ192" s="21"/>
      <c r="NR192" s="21"/>
      <c r="NS192" s="21"/>
      <c r="NT192" s="21"/>
      <c r="NU192" s="21"/>
      <c r="NV192" s="21"/>
      <c r="NW192" s="21"/>
      <c r="NX192" s="21"/>
      <c r="NY192" s="21"/>
      <c r="NZ192" s="21"/>
      <c r="OA192" s="21"/>
      <c r="OB192" s="21"/>
      <c r="OC192" s="21"/>
      <c r="OD192" s="21"/>
      <c r="OE192" s="21"/>
      <c r="OF192" s="21"/>
      <c r="OG192" s="21"/>
      <c r="OH192" s="21"/>
      <c r="OI192" s="21"/>
      <c r="OJ192" s="21"/>
      <c r="OK192" s="21"/>
      <c r="OL192" s="21"/>
      <c r="OM192" s="21"/>
      <c r="ON192" s="21"/>
      <c r="OO192" s="21"/>
      <c r="OP192" s="21"/>
      <c r="OQ192" s="21"/>
      <c r="OR192" s="21"/>
      <c r="OS192" s="21"/>
      <c r="OT192" s="21"/>
      <c r="OU192" s="21"/>
      <c r="OV192" s="21"/>
      <c r="OW192" s="21"/>
      <c r="OX192" s="21"/>
      <c r="OY192" s="21"/>
      <c r="OZ192" s="21"/>
      <c r="PA192" s="21"/>
      <c r="PB192" s="21"/>
      <c r="PC192" s="21"/>
      <c r="PD192" s="21"/>
      <c r="PE192" s="21"/>
      <c r="PF192" s="21"/>
      <c r="PG192" s="21"/>
      <c r="PH192" s="21"/>
      <c r="PI192" s="21"/>
      <c r="PJ192" s="21"/>
      <c r="PK192" s="21"/>
      <c r="PL192" s="21"/>
      <c r="PM192" s="21"/>
      <c r="PN192" s="21"/>
      <c r="PO192" s="21"/>
      <c r="PP192" s="21"/>
      <c r="PQ192" s="21"/>
      <c r="PR192" s="21"/>
      <c r="PS192" s="21"/>
      <c r="PT192" s="21"/>
      <c r="PU192" s="21"/>
      <c r="PV192" s="21"/>
      <c r="PW192" s="21"/>
      <c r="PX192" s="21"/>
      <c r="PY192" s="21"/>
      <c r="PZ192" s="21"/>
      <c r="QA192" s="21"/>
      <c r="QB192" s="21"/>
      <c r="QC192" s="21"/>
      <c r="QD192" s="21"/>
      <c r="QE192" s="21"/>
      <c r="QF192" s="21"/>
      <c r="QG192" s="21"/>
      <c r="QH192" s="21"/>
      <c r="QI192" s="21"/>
      <c r="QJ192" s="21"/>
      <c r="QK192" s="21"/>
      <c r="QL192" s="21"/>
      <c r="QM192" s="21"/>
      <c r="QN192" s="21"/>
      <c r="QO192" s="21"/>
      <c r="QP192" s="21"/>
      <c r="QQ192" s="21"/>
      <c r="QR192" s="21"/>
      <c r="QS192" s="21"/>
      <c r="QT192" s="21"/>
      <c r="QU192" s="21"/>
      <c r="QV192" s="21"/>
      <c r="QW192" s="21"/>
      <c r="QX192" s="21"/>
      <c r="QY192" s="21"/>
      <c r="QZ192" s="21"/>
      <c r="RA192" s="21"/>
      <c r="RB192" s="21"/>
      <c r="RC192" s="21"/>
      <c r="RD192" s="21"/>
      <c r="RE192" s="21"/>
      <c r="RF192" s="21"/>
      <c r="RG192" s="21"/>
      <c r="RH192" s="21"/>
      <c r="RI192" s="21"/>
      <c r="RJ192" s="21"/>
      <c r="RK192" s="21"/>
      <c r="RL192" s="21"/>
      <c r="RM192" s="21"/>
      <c r="RN192" s="21"/>
      <c r="RO192" s="21"/>
      <c r="RP192" s="21"/>
      <c r="RQ192" s="21"/>
      <c r="RR192" s="21"/>
      <c r="RS192" s="21"/>
      <c r="RT192" s="21"/>
      <c r="RU192" s="21"/>
      <c r="RV192" s="21"/>
      <c r="RW192" s="21"/>
      <c r="RX192" s="21"/>
      <c r="RY192" s="21"/>
      <c r="RZ192" s="21"/>
      <c r="SA192" s="21"/>
      <c r="SB192" s="21"/>
      <c r="SC192" s="21"/>
      <c r="SD192" s="21"/>
      <c r="SE192" s="21"/>
      <c r="SF192" s="21"/>
      <c r="SG192" s="21"/>
      <c r="SH192" s="21"/>
      <c r="SI192" s="21"/>
      <c r="SJ192" s="21"/>
      <c r="SK192" s="21"/>
      <c r="SL192" s="21"/>
      <c r="SM192" s="21"/>
      <c r="SN192" s="21"/>
      <c r="SO192" s="21"/>
      <c r="SP192" s="21"/>
      <c r="SQ192" s="21"/>
      <c r="SR192" s="21"/>
      <c r="SS192" s="21"/>
      <c r="ST192" s="21"/>
      <c r="SU192" s="21"/>
      <c r="SV192" s="21"/>
      <c r="SW192" s="21"/>
      <c r="SX192" s="21"/>
      <c r="SY192" s="21"/>
      <c r="SZ192" s="21"/>
      <c r="TA192" s="21"/>
      <c r="TB192" s="21"/>
      <c r="TC192" s="21"/>
      <c r="TD192" s="21"/>
      <c r="TE192" s="21"/>
      <c r="TF192" s="21"/>
      <c r="TG192" s="21"/>
      <c r="TH192" s="21"/>
      <c r="TI192" s="21"/>
      <c r="TJ192" s="21"/>
      <c r="TK192" s="21"/>
      <c r="TL192" s="21"/>
      <c r="TM192" s="21"/>
      <c r="TN192" s="21"/>
      <c r="TO192" s="21"/>
      <c r="TP192" s="21"/>
      <c r="TQ192" s="21"/>
      <c r="TR192" s="21"/>
      <c r="TS192" s="21"/>
      <c r="TT192" s="21"/>
      <c r="TU192" s="21"/>
      <c r="TV192" s="21"/>
      <c r="TW192" s="21"/>
      <c r="TX192" s="21"/>
      <c r="TY192" s="21"/>
      <c r="TZ192" s="21"/>
      <c r="UA192" s="21"/>
      <c r="UB192" s="21"/>
      <c r="UC192" s="21"/>
      <c r="UD192" s="21"/>
      <c r="UE192" s="21"/>
      <c r="UF192" s="21"/>
      <c r="UG192" s="21"/>
      <c r="UH192" s="21"/>
      <c r="UI192" s="21"/>
      <c r="UJ192" s="21"/>
      <c r="UK192" s="21"/>
      <c r="UL192" s="21"/>
      <c r="UM192" s="21"/>
      <c r="UN192" s="21"/>
      <c r="UO192" s="21"/>
      <c r="UP192" s="21"/>
      <c r="UQ192" s="21"/>
      <c r="UR192" s="21"/>
      <c r="US192" s="21"/>
      <c r="UT192" s="21"/>
      <c r="UU192" s="21"/>
      <c r="UV192" s="21"/>
      <c r="UW192" s="21"/>
      <c r="UX192" s="21"/>
      <c r="UY192" s="21"/>
      <c r="UZ192" s="21"/>
      <c r="VA192" s="21"/>
      <c r="VB192" s="21"/>
      <c r="VC192" s="21"/>
      <c r="VD192" s="21"/>
      <c r="VE192" s="21"/>
      <c r="VF192" s="21"/>
      <c r="VG192" s="21"/>
      <c r="VH192" s="21"/>
      <c r="VI192" s="21"/>
      <c r="VJ192" s="21"/>
      <c r="VK192" s="21"/>
      <c r="VL192" s="21"/>
      <c r="VM192" s="21"/>
      <c r="VN192" s="21"/>
      <c r="VO192" s="21"/>
      <c r="VP192" s="21"/>
      <c r="VQ192" s="21"/>
      <c r="VR192" s="21"/>
      <c r="VS192" s="21"/>
      <c r="VT192" s="21"/>
      <c r="VU192" s="21"/>
      <c r="VV192" s="21"/>
      <c r="VW192" s="21"/>
      <c r="VX192" s="21"/>
      <c r="VY192" s="21"/>
      <c r="VZ192" s="21"/>
      <c r="WA192" s="21"/>
      <c r="WB192" s="21"/>
      <c r="WC192" s="21"/>
      <c r="WD192" s="21"/>
      <c r="WE192" s="21"/>
      <c r="WF192" s="21"/>
      <c r="WG192" s="21"/>
      <c r="WH192" s="21"/>
      <c r="WI192" s="21"/>
      <c r="WJ192" s="21"/>
      <c r="WK192" s="21"/>
      <c r="WL192" s="21"/>
      <c r="WM192" s="21"/>
      <c r="WN192" s="21"/>
      <c r="WO192" s="21"/>
      <c r="WP192" s="21"/>
      <c r="WQ192" s="21"/>
      <c r="WR192" s="21"/>
      <c r="WS192" s="21"/>
      <c r="WT192" s="21"/>
      <c r="WU192" s="21"/>
      <c r="WV192" s="21"/>
      <c r="WW192" s="21"/>
      <c r="WX192" s="21"/>
      <c r="WY192" s="21"/>
      <c r="WZ192" s="21"/>
      <c r="XA192" s="21"/>
      <c r="XB192" s="21"/>
      <c r="XC192" s="21"/>
      <c r="XD192" s="21"/>
      <c r="XE192" s="21"/>
      <c r="XF192" s="21"/>
      <c r="XG192" s="21"/>
      <c r="XH192" s="21"/>
      <c r="XI192" s="21"/>
      <c r="XJ192" s="21"/>
      <c r="XK192" s="21"/>
      <c r="XL192" s="21"/>
      <c r="XM192" s="21"/>
      <c r="XN192" s="21"/>
      <c r="XO192" s="21"/>
      <c r="XP192" s="21"/>
      <c r="XQ192" s="21"/>
      <c r="XR192" s="21"/>
      <c r="XS192" s="21"/>
      <c r="XT192" s="21"/>
      <c r="XU192" s="21"/>
      <c r="XV192" s="21"/>
      <c r="XW192" s="21"/>
      <c r="XX192" s="21"/>
      <c r="XY192" s="21"/>
      <c r="XZ192" s="21"/>
      <c r="YA192" s="21"/>
      <c r="YB192" s="21"/>
      <c r="YC192" s="21"/>
      <c r="YD192" s="21"/>
      <c r="YE192" s="21"/>
      <c r="YF192" s="21"/>
      <c r="YG192" s="21"/>
      <c r="YH192" s="21"/>
      <c r="YI192" s="21"/>
      <c r="YJ192" s="21"/>
      <c r="YK192" s="21"/>
      <c r="YL192" s="21"/>
      <c r="YM192" s="21"/>
      <c r="YN192" s="21"/>
      <c r="YO192" s="21"/>
      <c r="YP192" s="21"/>
      <c r="YQ192" s="21"/>
      <c r="YR192" s="21"/>
      <c r="YS192" s="21"/>
      <c r="YT192" s="21"/>
      <c r="YU192" s="21"/>
      <c r="YV192" s="21"/>
      <c r="YW192" s="21"/>
      <c r="YX192" s="21"/>
      <c r="YY192" s="21"/>
      <c r="YZ192" s="21"/>
      <c r="ZA192" s="21"/>
      <c r="ZB192" s="21"/>
      <c r="ZC192" s="21"/>
      <c r="ZD192" s="21"/>
      <c r="ZE192" s="21"/>
      <c r="ZF192" s="21"/>
      <c r="ZG192" s="21"/>
      <c r="ZH192" s="21"/>
      <c r="ZI192" s="21"/>
      <c r="ZJ192" s="21"/>
      <c r="ZK192" s="21"/>
      <c r="ZL192" s="21"/>
      <c r="ZM192" s="21"/>
      <c r="ZN192" s="21"/>
      <c r="ZO192" s="21"/>
      <c r="ZP192" s="21"/>
      <c r="ZQ192" s="21"/>
      <c r="ZR192" s="21"/>
      <c r="ZS192" s="21"/>
      <c r="ZT192" s="21"/>
      <c r="ZU192" s="21"/>
      <c r="ZV192" s="21"/>
      <c r="ZW192" s="21"/>
      <c r="ZX192" s="21"/>
      <c r="ZY192" s="21"/>
      <c r="ZZ192" s="21"/>
      <c r="AAA192" s="21"/>
      <c r="AAB192" s="21"/>
      <c r="AAC192" s="21"/>
      <c r="AAD192" s="21"/>
      <c r="AAE192" s="21"/>
      <c r="AAF192" s="21"/>
      <c r="AAG192" s="21"/>
      <c r="AAH192" s="21"/>
      <c r="AAI192" s="21"/>
      <c r="AAJ192" s="21"/>
      <c r="AAK192" s="21"/>
      <c r="AAL192" s="21"/>
      <c r="AAM192" s="21"/>
      <c r="AAN192" s="21"/>
      <c r="AAO192" s="21"/>
      <c r="AAP192" s="21"/>
      <c r="AAQ192" s="21"/>
      <c r="AAR192" s="21"/>
      <c r="AAS192" s="21"/>
      <c r="AAT192" s="21"/>
      <c r="AAU192" s="21"/>
      <c r="AAV192" s="21"/>
      <c r="AAW192" s="21"/>
      <c r="AAX192" s="21"/>
      <c r="AAY192" s="21"/>
      <c r="AAZ192" s="21"/>
      <c r="ABA192" s="21"/>
      <c r="ABB192" s="21"/>
      <c r="ABC192" s="21"/>
      <c r="ABD192" s="21"/>
      <c r="ABE192" s="21"/>
      <c r="ABF192" s="21"/>
      <c r="ABG192" s="21"/>
      <c r="ABH192" s="21"/>
      <c r="ABI192" s="21"/>
      <c r="ABJ192" s="21"/>
      <c r="ABK192" s="21"/>
      <c r="ABL192" s="21"/>
      <c r="ABM192" s="21"/>
      <c r="ABN192" s="21"/>
      <c r="ABO192" s="21"/>
      <c r="ABP192" s="21"/>
      <c r="ABQ192" s="21"/>
      <c r="ABR192" s="21"/>
      <c r="ABS192" s="21"/>
      <c r="ABT192" s="21"/>
      <c r="ABU192" s="21"/>
      <c r="ABV192" s="21"/>
      <c r="ABW192" s="21"/>
      <c r="ABX192" s="21"/>
      <c r="ABY192" s="21"/>
      <c r="ABZ192" s="21"/>
      <c r="ACA192" s="21"/>
      <c r="ACB192" s="21"/>
      <c r="ACC192" s="21"/>
      <c r="ACD192" s="21"/>
      <c r="ACE192" s="21"/>
      <c r="ACF192" s="21"/>
      <c r="ACG192" s="21"/>
      <c r="ACH192" s="21"/>
      <c r="ACI192" s="21"/>
      <c r="ACJ192" s="21"/>
      <c r="ACK192" s="21"/>
      <c r="ACL192" s="21"/>
      <c r="ACM192" s="21"/>
      <c r="ACN192" s="21"/>
      <c r="ACO192" s="21"/>
      <c r="ACP192" s="21"/>
      <c r="ACQ192" s="21"/>
      <c r="ACR192" s="21"/>
      <c r="ACS192" s="21"/>
      <c r="ACT192" s="21"/>
      <c r="ACU192" s="21"/>
      <c r="ACV192" s="21"/>
      <c r="ACW192" s="21"/>
      <c r="ACX192" s="21"/>
      <c r="ACY192" s="21"/>
      <c r="ACZ192" s="21"/>
      <c r="ADA192" s="21"/>
      <c r="ADB192" s="21"/>
      <c r="ADC192" s="21"/>
      <c r="ADD192" s="21"/>
      <c r="ADE192" s="21"/>
      <c r="ADF192" s="21"/>
      <c r="ADG192" s="21"/>
      <c r="ADH192" s="21"/>
      <c r="ADI192" s="21"/>
      <c r="ADJ192" s="21"/>
      <c r="ADK192" s="21"/>
      <c r="ADL192" s="21"/>
      <c r="ADM192" s="21"/>
      <c r="ADN192" s="21"/>
      <c r="ADO192" s="21"/>
      <c r="ADP192" s="21"/>
      <c r="ADQ192" s="21"/>
      <c r="ADR192" s="21"/>
      <c r="ADS192" s="21"/>
      <c r="ADT192" s="21"/>
      <c r="ADU192" s="21"/>
      <c r="ADV192" s="21"/>
      <c r="ADW192" s="21"/>
      <c r="ADX192" s="21"/>
      <c r="ADY192" s="21"/>
      <c r="ADZ192" s="21"/>
      <c r="AEA192" s="21"/>
      <c r="AEB192" s="21"/>
      <c r="AEC192" s="21"/>
      <c r="AED192" s="21"/>
      <c r="AEE192" s="21"/>
      <c r="AEF192" s="21"/>
      <c r="AEG192" s="21"/>
      <c r="AEH192" s="21"/>
      <c r="AEI192" s="21"/>
      <c r="AEJ192" s="21"/>
      <c r="AEK192" s="21"/>
      <c r="AEL192" s="21"/>
      <c r="AEM192" s="21"/>
      <c r="AEN192" s="21"/>
      <c r="AEO192" s="21"/>
      <c r="AEP192" s="21"/>
      <c r="AEQ192" s="21"/>
      <c r="AER192" s="21"/>
      <c r="AES192" s="21"/>
      <c r="AET192" s="21"/>
      <c r="AEU192" s="21"/>
      <c r="AEV192" s="21"/>
      <c r="AEW192" s="21"/>
      <c r="AEX192" s="21"/>
      <c r="AEY192" s="21"/>
      <c r="AEZ192" s="21"/>
      <c r="AFA192" s="21"/>
      <c r="AFB192" s="21"/>
      <c r="AFC192" s="21"/>
      <c r="AFD192" s="21"/>
      <c r="AFE192" s="21"/>
      <c r="AFF192" s="21"/>
      <c r="AFG192" s="21"/>
      <c r="AFH192" s="21"/>
      <c r="AFI192" s="21"/>
      <c r="AFJ192" s="21"/>
      <c r="AFK192" s="21"/>
      <c r="AFL192" s="21"/>
      <c r="AFM192" s="21"/>
      <c r="AFN192" s="21"/>
      <c r="AFO192" s="21"/>
      <c r="AFP192" s="21"/>
      <c r="AFQ192" s="21"/>
      <c r="AFR192" s="21"/>
      <c r="AFS192" s="21"/>
      <c r="AFT192" s="21"/>
      <c r="AFU192" s="21"/>
      <c r="AFV192" s="21"/>
      <c r="AFW192" s="21"/>
      <c r="AFX192" s="21"/>
      <c r="AFY192" s="21"/>
      <c r="AFZ192" s="21"/>
      <c r="AGA192" s="21"/>
      <c r="AGB192" s="21"/>
      <c r="AGC192" s="21"/>
      <c r="AGD192" s="21"/>
      <c r="AGE192" s="21"/>
      <c r="AGF192" s="21"/>
      <c r="AGG192" s="21"/>
      <c r="AGH192" s="21"/>
      <c r="AGI192" s="21"/>
      <c r="AGJ192" s="21"/>
      <c r="AGK192" s="21"/>
      <c r="AGL192" s="21"/>
      <c r="AGM192" s="21"/>
      <c r="AGN192" s="21"/>
      <c r="AGO192" s="21"/>
      <c r="AGP192" s="21"/>
      <c r="AGQ192" s="21"/>
      <c r="AGR192" s="21"/>
      <c r="AGS192" s="21"/>
      <c r="AGT192" s="21"/>
      <c r="AGU192" s="21"/>
      <c r="AGV192" s="21"/>
      <c r="AGW192" s="21"/>
      <c r="AGX192" s="21"/>
      <c r="AGY192" s="21"/>
      <c r="AGZ192" s="21"/>
      <c r="AHA192" s="21"/>
      <c r="AHB192" s="21"/>
      <c r="AHC192" s="21"/>
      <c r="AHD192" s="21"/>
      <c r="AHE192" s="21"/>
      <c r="AHF192" s="21"/>
      <c r="AHG192" s="21"/>
      <c r="AHH192" s="21"/>
      <c r="AHI192" s="21"/>
      <c r="AHJ192" s="21"/>
      <c r="AHK192" s="21"/>
      <c r="AHL192" s="21"/>
      <c r="AHM192" s="21"/>
      <c r="AHN192" s="21"/>
      <c r="AHO192" s="21"/>
      <c r="AHP192" s="21"/>
      <c r="AHQ192" s="21"/>
      <c r="AHR192" s="21"/>
      <c r="AHS192" s="21"/>
      <c r="AHT192" s="21"/>
      <c r="AHU192" s="21"/>
      <c r="AHV192" s="21"/>
      <c r="AHW192" s="21"/>
      <c r="AHX192" s="21"/>
      <c r="AHY192" s="21"/>
      <c r="AHZ192" s="21"/>
      <c r="AIA192" s="21"/>
      <c r="AIB192" s="21"/>
      <c r="AIC192" s="21"/>
      <c r="AID192" s="21"/>
      <c r="AIE192" s="21"/>
      <c r="AIF192" s="21"/>
      <c r="AIG192" s="21"/>
      <c r="AIH192" s="21"/>
      <c r="AII192" s="21"/>
      <c r="AIJ192" s="21"/>
      <c r="AIK192" s="21"/>
      <c r="AIL192" s="21"/>
      <c r="AIM192" s="21"/>
      <c r="AIN192" s="21"/>
      <c r="AIO192" s="21"/>
      <c r="AIP192" s="21"/>
      <c r="AIQ192" s="21"/>
      <c r="AIR192" s="21"/>
      <c r="AIS192" s="21"/>
      <c r="AIT192" s="21"/>
      <c r="AIU192" s="21"/>
      <c r="AIV192" s="21"/>
      <c r="AIW192" s="21"/>
      <c r="AIX192" s="21"/>
      <c r="AIY192" s="21"/>
      <c r="AIZ192" s="21"/>
      <c r="AJA192" s="21"/>
      <c r="AJB192" s="21"/>
      <c r="AJC192" s="21"/>
      <c r="AJD192" s="21"/>
      <c r="AJE192" s="21"/>
      <c r="AJF192" s="21"/>
      <c r="AJG192" s="21"/>
      <c r="AJH192" s="21"/>
      <c r="AJI192" s="21"/>
      <c r="AJJ192" s="21"/>
      <c r="AJK192" s="21"/>
      <c r="AJL192" s="21"/>
      <c r="AJM192" s="21"/>
      <c r="AJN192" s="21"/>
      <c r="AJO192" s="21"/>
      <c r="AJP192" s="21"/>
      <c r="AJQ192" s="21"/>
      <c r="AJR192" s="21"/>
      <c r="AJS192" s="21"/>
      <c r="AJT192" s="21"/>
      <c r="AJU192" s="21"/>
      <c r="AJV192" s="21"/>
      <c r="AJW192" s="21"/>
      <c r="AJX192" s="21"/>
      <c r="AJY192" s="21"/>
      <c r="AJZ192" s="21"/>
      <c r="AKA192" s="21"/>
      <c r="AKB192" s="21"/>
      <c r="AKC192" s="21"/>
      <c r="AKD192" s="21"/>
      <c r="AKE192" s="21"/>
      <c r="AKF192" s="21"/>
      <c r="AKG192" s="21"/>
      <c r="AKH192" s="21"/>
      <c r="AKI192" s="21"/>
      <c r="AKJ192" s="21"/>
      <c r="AKK192" s="21"/>
      <c r="AKL192" s="21"/>
      <c r="AKM192" s="21"/>
      <c r="AKN192" s="21"/>
      <c r="AKO192" s="21"/>
      <c r="AKP192" s="21"/>
      <c r="AKQ192" s="21"/>
      <c r="AKR192" s="21"/>
      <c r="AKS192" s="21"/>
      <c r="AKT192" s="21"/>
      <c r="AKU192" s="21"/>
      <c r="AKV192" s="21"/>
      <c r="AKW192" s="21"/>
      <c r="AKX192" s="21"/>
      <c r="AKY192" s="21"/>
      <c r="AKZ192" s="21"/>
      <c r="ALA192" s="21"/>
      <c r="ALB192" s="21"/>
      <c r="ALC192" s="21"/>
      <c r="ALD192" s="21"/>
      <c r="ALE192" s="21"/>
      <c r="ALF192" s="21"/>
      <c r="ALG192" s="21"/>
      <c r="ALH192" s="21"/>
      <c r="ALI192" s="21"/>
      <c r="ALJ192" s="21"/>
      <c r="ALK192" s="21"/>
      <c r="ALL192" s="21"/>
      <c r="ALM192" s="21"/>
      <c r="ALN192" s="21"/>
      <c r="ALO192" s="21"/>
      <c r="ALP192" s="21"/>
      <c r="ALQ192" s="21"/>
      <c r="ALR192" s="21"/>
      <c r="ALS192" s="21"/>
      <c r="ALT192" s="21"/>
      <c r="ALU192" s="21"/>
      <c r="ALV192" s="21"/>
      <c r="ALW192" s="21"/>
      <c r="ALX192" s="21"/>
      <c r="ALY192" s="21"/>
      <c r="ALZ192" s="21"/>
      <c r="AMA192" s="21"/>
      <c r="AMB192" s="21"/>
      <c r="AMC192" s="21"/>
      <c r="AMD192" s="21"/>
      <c r="AME192" s="21"/>
      <c r="AMF192" s="21"/>
      <c r="AMG192" s="21"/>
      <c r="AMH192" s="21"/>
      <c r="AMI192" s="21"/>
      <c r="AMJ192" s="21"/>
      <c r="AMK192" s="21"/>
      <c r="AML192" s="21"/>
      <c r="AMM192" s="21"/>
      <c r="AMN192" s="21"/>
      <c r="AMO192" s="21"/>
      <c r="AMP192" s="21"/>
      <c r="AMQ192" s="21"/>
      <c r="AMR192" s="21"/>
      <c r="AMS192" s="21"/>
      <c r="AMT192" s="21"/>
      <c r="AMU192" s="21"/>
      <c r="AMV192" s="21"/>
      <c r="AMW192" s="21"/>
    </row>
    <row r="193" spans="1:1037" s="33" customFormat="1" ht="39.75" hidden="1" thickTop="1" thickBot="1" x14ac:dyDescent="0.25">
      <c r="A193" s="23" t="s">
        <v>201</v>
      </c>
      <c r="B193" s="23" t="s">
        <v>141</v>
      </c>
      <c r="C193" s="23" t="s">
        <v>288</v>
      </c>
      <c r="D193" s="23" t="s">
        <v>83</v>
      </c>
      <c r="E193" s="23" t="s">
        <v>1053</v>
      </c>
      <c r="F193" s="23" t="s">
        <v>1057</v>
      </c>
      <c r="G193" s="23" t="s">
        <v>1055</v>
      </c>
      <c r="H193" s="23" t="s">
        <v>1055</v>
      </c>
      <c r="I193" s="24" t="s">
        <v>225</v>
      </c>
      <c r="J193" s="189" t="str">
        <f>+VLOOKUP(I193,Feuil1!A:C,2,FALSE)</f>
        <v>R2-2-1-2</v>
      </c>
      <c r="K193" s="24" t="s">
        <v>334</v>
      </c>
      <c r="L193" s="29"/>
      <c r="M193" s="59">
        <v>4</v>
      </c>
      <c r="N193" s="60">
        <v>4</v>
      </c>
      <c r="O193" s="42">
        <f t="shared" si="10"/>
        <v>16</v>
      </c>
      <c r="P193" s="42">
        <f t="shared" si="11"/>
        <v>3</v>
      </c>
      <c r="Q193" s="44"/>
      <c r="R193" s="59">
        <v>4</v>
      </c>
      <c r="S193" s="25"/>
      <c r="T193" s="59">
        <v>5</v>
      </c>
      <c r="U193" s="25"/>
      <c r="V193" s="59">
        <v>5</v>
      </c>
      <c r="W193" s="41">
        <f t="shared" si="12"/>
        <v>14</v>
      </c>
      <c r="X193" s="50">
        <f t="shared" si="13"/>
        <v>1</v>
      </c>
      <c r="Y193" s="52">
        <f t="shared" si="14"/>
        <v>3</v>
      </c>
      <c r="Z193" s="23"/>
      <c r="AA193" s="57"/>
      <c r="AB193" s="23"/>
      <c r="AC193" s="23"/>
      <c r="AD193" s="23"/>
      <c r="AE193" s="21"/>
      <c r="AF193" s="21"/>
      <c r="AG193" s="21"/>
      <c r="AH193" s="21"/>
      <c r="AI193" s="21"/>
      <c r="AJ193" s="21"/>
      <c r="AK193" s="21"/>
      <c r="AL193" s="21"/>
      <c r="AM193" s="21"/>
      <c r="AN193" s="21"/>
      <c r="AO193" s="21"/>
      <c r="AP193" s="21"/>
      <c r="AQ193" s="21"/>
      <c r="AR193" s="21"/>
      <c r="AS193" s="21"/>
      <c r="AT193" s="21"/>
      <c r="AU193" s="21"/>
      <c r="AV193" s="21"/>
      <c r="AW193" s="21"/>
      <c r="AX193" s="21"/>
      <c r="AY193" s="21"/>
      <c r="AZ193" s="21"/>
      <c r="BA193" s="21"/>
      <c r="BB193" s="21"/>
      <c r="BC193" s="21"/>
      <c r="BD193" s="21"/>
      <c r="BE193" s="21"/>
      <c r="BF193" s="21"/>
      <c r="BG193" s="21"/>
      <c r="BH193" s="21"/>
      <c r="BI193" s="21"/>
      <c r="BJ193" s="21"/>
      <c r="BK193" s="21"/>
      <c r="BL193" s="21"/>
      <c r="BM193" s="21"/>
      <c r="BN193" s="21"/>
      <c r="BO193" s="21"/>
      <c r="BP193" s="21"/>
      <c r="BQ193" s="21"/>
      <c r="BR193" s="21"/>
      <c r="BS193" s="21"/>
      <c r="BT193" s="21"/>
      <c r="BU193" s="21"/>
      <c r="BV193" s="21"/>
      <c r="BW193" s="21"/>
      <c r="BX193" s="21"/>
      <c r="BY193" s="21"/>
      <c r="BZ193" s="21"/>
      <c r="CA193" s="21"/>
      <c r="CB193" s="21"/>
      <c r="CC193" s="21"/>
      <c r="CD193" s="21"/>
      <c r="CE193" s="21"/>
      <c r="CF193" s="21"/>
      <c r="CG193" s="21"/>
      <c r="CH193" s="21"/>
      <c r="CI193" s="21"/>
      <c r="CJ193" s="21"/>
      <c r="CK193" s="21"/>
      <c r="CL193" s="21"/>
      <c r="CM193" s="21"/>
      <c r="CN193" s="21"/>
      <c r="CO193" s="21"/>
      <c r="CP193" s="21"/>
      <c r="CQ193" s="21"/>
      <c r="CR193" s="21"/>
      <c r="CS193" s="21"/>
      <c r="CT193" s="21"/>
      <c r="CU193" s="21"/>
      <c r="CV193" s="21"/>
      <c r="CW193" s="21"/>
      <c r="CX193" s="21"/>
      <c r="CY193" s="21"/>
      <c r="CZ193" s="21"/>
      <c r="DA193" s="21"/>
      <c r="DB193" s="21"/>
      <c r="DC193" s="21"/>
      <c r="DD193" s="21"/>
      <c r="DE193" s="21"/>
      <c r="DF193" s="21"/>
      <c r="DG193" s="21"/>
      <c r="DH193" s="21"/>
      <c r="DI193" s="21"/>
      <c r="DJ193" s="21"/>
      <c r="DK193" s="21"/>
      <c r="DL193" s="21"/>
      <c r="DM193" s="21"/>
      <c r="DN193" s="21"/>
      <c r="DO193" s="21"/>
      <c r="DP193" s="21"/>
      <c r="DQ193" s="21"/>
      <c r="DR193" s="21"/>
      <c r="DS193" s="21"/>
      <c r="DT193" s="21"/>
      <c r="DU193" s="21"/>
      <c r="DV193" s="21"/>
      <c r="DW193" s="21"/>
      <c r="DX193" s="21"/>
      <c r="DY193" s="21"/>
      <c r="DZ193" s="21"/>
      <c r="EA193" s="21"/>
      <c r="EB193" s="21"/>
      <c r="EC193" s="21"/>
      <c r="ED193" s="21"/>
      <c r="EE193" s="21"/>
      <c r="EF193" s="21"/>
      <c r="EG193" s="21"/>
      <c r="EH193" s="21"/>
      <c r="EI193" s="21"/>
      <c r="EJ193" s="21"/>
      <c r="EK193" s="21"/>
      <c r="EL193" s="21"/>
      <c r="EM193" s="21"/>
      <c r="EN193" s="21"/>
      <c r="EO193" s="21"/>
      <c r="EP193" s="21"/>
      <c r="EQ193" s="21"/>
      <c r="ER193" s="21"/>
      <c r="ES193" s="21"/>
      <c r="ET193" s="21"/>
      <c r="EU193" s="21"/>
      <c r="EV193" s="21"/>
      <c r="EW193" s="21"/>
      <c r="EX193" s="21"/>
      <c r="EY193" s="21"/>
      <c r="EZ193" s="21"/>
      <c r="FA193" s="21"/>
      <c r="FB193" s="21"/>
      <c r="FC193" s="21"/>
      <c r="FD193" s="21"/>
      <c r="FE193" s="21"/>
      <c r="FF193" s="21"/>
      <c r="FG193" s="21"/>
      <c r="FH193" s="21"/>
      <c r="FI193" s="21"/>
      <c r="FJ193" s="21"/>
      <c r="FK193" s="21"/>
      <c r="FL193" s="21"/>
      <c r="FM193" s="21"/>
      <c r="FN193" s="21"/>
      <c r="FO193" s="21"/>
      <c r="FP193" s="21"/>
      <c r="FQ193" s="21"/>
      <c r="FR193" s="21"/>
      <c r="FS193" s="21"/>
      <c r="FT193" s="21"/>
      <c r="FU193" s="21"/>
      <c r="FV193" s="21"/>
      <c r="FW193" s="21"/>
      <c r="FX193" s="21"/>
      <c r="FY193" s="21"/>
      <c r="FZ193" s="21"/>
      <c r="GA193" s="21"/>
      <c r="GB193" s="21"/>
      <c r="GC193" s="21"/>
      <c r="GD193" s="21"/>
      <c r="GE193" s="21"/>
      <c r="GF193" s="21"/>
      <c r="GG193" s="21"/>
      <c r="GH193" s="21"/>
      <c r="GI193" s="21"/>
      <c r="GJ193" s="21"/>
      <c r="GK193" s="21"/>
      <c r="GL193" s="21"/>
      <c r="GM193" s="21"/>
      <c r="GN193" s="21"/>
      <c r="GO193" s="21"/>
      <c r="GP193" s="21"/>
      <c r="GQ193" s="21"/>
      <c r="GR193" s="21"/>
      <c r="GS193" s="21"/>
      <c r="GT193" s="21"/>
      <c r="GU193" s="21"/>
      <c r="GV193" s="21"/>
      <c r="GW193" s="21"/>
      <c r="GX193" s="21"/>
      <c r="GY193" s="21"/>
      <c r="GZ193" s="21"/>
      <c r="HA193" s="21"/>
      <c r="HB193" s="21"/>
      <c r="HC193" s="21"/>
      <c r="HD193" s="21"/>
      <c r="HE193" s="21"/>
      <c r="HF193" s="21"/>
      <c r="HG193" s="21"/>
      <c r="HH193" s="21"/>
      <c r="HI193" s="21"/>
      <c r="HJ193" s="21"/>
      <c r="HK193" s="21"/>
      <c r="HL193" s="21"/>
      <c r="HM193" s="21"/>
      <c r="HN193" s="21"/>
      <c r="HO193" s="21"/>
      <c r="HP193" s="21"/>
      <c r="HQ193" s="21"/>
      <c r="HR193" s="21"/>
      <c r="HS193" s="21"/>
      <c r="HT193" s="21"/>
      <c r="HU193" s="21"/>
      <c r="HV193" s="21"/>
      <c r="HW193" s="21"/>
      <c r="HX193" s="21"/>
      <c r="HY193" s="21"/>
      <c r="HZ193" s="21"/>
      <c r="IA193" s="21"/>
      <c r="IB193" s="21"/>
      <c r="IC193" s="21"/>
      <c r="ID193" s="21"/>
      <c r="IE193" s="21"/>
      <c r="IF193" s="21"/>
      <c r="IG193" s="21"/>
      <c r="IH193" s="21"/>
      <c r="II193" s="21"/>
      <c r="IJ193" s="21"/>
      <c r="IK193" s="21"/>
      <c r="IL193" s="21"/>
      <c r="IM193" s="21"/>
      <c r="IN193" s="21"/>
      <c r="IO193" s="21"/>
      <c r="IP193" s="21"/>
      <c r="IQ193" s="21"/>
      <c r="IR193" s="21"/>
      <c r="IS193" s="21"/>
      <c r="IT193" s="21"/>
      <c r="IU193" s="21"/>
      <c r="IV193" s="21"/>
      <c r="IW193" s="21"/>
      <c r="IX193" s="21"/>
      <c r="IY193" s="21"/>
      <c r="IZ193" s="21"/>
      <c r="JA193" s="21"/>
      <c r="JB193" s="21"/>
      <c r="JC193" s="21"/>
      <c r="JD193" s="21"/>
      <c r="JE193" s="21"/>
      <c r="JF193" s="21"/>
      <c r="JG193" s="21"/>
      <c r="JH193" s="21"/>
      <c r="JI193" s="21"/>
      <c r="JJ193" s="21"/>
      <c r="JK193" s="21"/>
      <c r="JL193" s="21"/>
      <c r="JM193" s="21"/>
      <c r="JN193" s="21"/>
      <c r="JO193" s="21"/>
      <c r="JP193" s="21"/>
      <c r="JQ193" s="21"/>
      <c r="JR193" s="21"/>
      <c r="JS193" s="21"/>
      <c r="JT193" s="21"/>
      <c r="JU193" s="21"/>
      <c r="JV193" s="21"/>
      <c r="JW193" s="21"/>
      <c r="JX193" s="21"/>
      <c r="JY193" s="21"/>
      <c r="JZ193" s="21"/>
      <c r="KA193" s="21"/>
      <c r="KB193" s="21"/>
      <c r="KC193" s="21"/>
      <c r="KD193" s="21"/>
      <c r="KE193" s="21"/>
      <c r="KF193" s="21"/>
      <c r="KG193" s="21"/>
      <c r="KH193" s="21"/>
      <c r="KI193" s="21"/>
      <c r="KJ193" s="21"/>
      <c r="KK193" s="21"/>
      <c r="KL193" s="21"/>
      <c r="KM193" s="21"/>
      <c r="KN193" s="21"/>
      <c r="KO193" s="21"/>
      <c r="KP193" s="21"/>
      <c r="KQ193" s="21"/>
      <c r="KR193" s="21"/>
      <c r="KS193" s="21"/>
      <c r="KT193" s="21"/>
      <c r="KU193" s="21"/>
      <c r="KV193" s="21"/>
      <c r="KW193" s="21"/>
      <c r="KX193" s="21"/>
      <c r="KY193" s="21"/>
      <c r="KZ193" s="21"/>
      <c r="LA193" s="21"/>
      <c r="LB193" s="21"/>
      <c r="LC193" s="21"/>
      <c r="LD193" s="21"/>
      <c r="LE193" s="21"/>
      <c r="LF193" s="21"/>
      <c r="LG193" s="21"/>
      <c r="LH193" s="21"/>
      <c r="LI193" s="21"/>
      <c r="LJ193" s="21"/>
      <c r="LK193" s="21"/>
      <c r="LL193" s="21"/>
      <c r="LM193" s="21"/>
      <c r="LN193" s="21"/>
      <c r="LO193" s="21"/>
      <c r="LP193" s="21"/>
      <c r="LQ193" s="21"/>
      <c r="LR193" s="21"/>
      <c r="LS193" s="21"/>
      <c r="LT193" s="21"/>
      <c r="LU193" s="21"/>
      <c r="LV193" s="21"/>
      <c r="LW193" s="21"/>
      <c r="LX193" s="21"/>
      <c r="LY193" s="21"/>
      <c r="LZ193" s="21"/>
      <c r="MA193" s="21"/>
      <c r="MB193" s="21"/>
      <c r="MC193" s="21"/>
      <c r="MD193" s="21"/>
      <c r="ME193" s="21"/>
      <c r="MF193" s="21"/>
      <c r="MG193" s="21"/>
      <c r="MH193" s="21"/>
      <c r="MI193" s="21"/>
      <c r="MJ193" s="21"/>
      <c r="MK193" s="21"/>
      <c r="ML193" s="21"/>
      <c r="MM193" s="21"/>
      <c r="MN193" s="21"/>
      <c r="MO193" s="21"/>
      <c r="MP193" s="21"/>
      <c r="MQ193" s="21"/>
      <c r="MR193" s="21"/>
      <c r="MS193" s="21"/>
      <c r="MT193" s="21"/>
      <c r="MU193" s="21"/>
      <c r="MV193" s="21"/>
      <c r="MW193" s="21"/>
      <c r="MX193" s="21"/>
      <c r="MY193" s="21"/>
      <c r="MZ193" s="21"/>
      <c r="NA193" s="21"/>
      <c r="NB193" s="21"/>
      <c r="NC193" s="21"/>
      <c r="ND193" s="21"/>
      <c r="NE193" s="21"/>
      <c r="NF193" s="21"/>
      <c r="NG193" s="21"/>
      <c r="NH193" s="21"/>
      <c r="NI193" s="21"/>
      <c r="NJ193" s="21"/>
      <c r="NK193" s="21"/>
      <c r="NL193" s="21"/>
      <c r="NM193" s="21"/>
      <c r="NN193" s="21"/>
      <c r="NO193" s="21"/>
      <c r="NP193" s="21"/>
      <c r="NQ193" s="21"/>
      <c r="NR193" s="21"/>
      <c r="NS193" s="21"/>
      <c r="NT193" s="21"/>
      <c r="NU193" s="21"/>
      <c r="NV193" s="21"/>
      <c r="NW193" s="21"/>
      <c r="NX193" s="21"/>
      <c r="NY193" s="21"/>
      <c r="NZ193" s="21"/>
      <c r="OA193" s="21"/>
      <c r="OB193" s="21"/>
      <c r="OC193" s="21"/>
      <c r="OD193" s="21"/>
      <c r="OE193" s="21"/>
      <c r="OF193" s="21"/>
      <c r="OG193" s="21"/>
      <c r="OH193" s="21"/>
      <c r="OI193" s="21"/>
      <c r="OJ193" s="21"/>
      <c r="OK193" s="21"/>
      <c r="OL193" s="21"/>
      <c r="OM193" s="21"/>
      <c r="ON193" s="21"/>
      <c r="OO193" s="21"/>
      <c r="OP193" s="21"/>
      <c r="OQ193" s="21"/>
      <c r="OR193" s="21"/>
      <c r="OS193" s="21"/>
      <c r="OT193" s="21"/>
      <c r="OU193" s="21"/>
      <c r="OV193" s="21"/>
      <c r="OW193" s="21"/>
      <c r="OX193" s="21"/>
      <c r="OY193" s="21"/>
      <c r="OZ193" s="21"/>
      <c r="PA193" s="21"/>
      <c r="PB193" s="21"/>
      <c r="PC193" s="21"/>
      <c r="PD193" s="21"/>
      <c r="PE193" s="21"/>
      <c r="PF193" s="21"/>
      <c r="PG193" s="21"/>
      <c r="PH193" s="21"/>
      <c r="PI193" s="21"/>
      <c r="PJ193" s="21"/>
      <c r="PK193" s="21"/>
      <c r="PL193" s="21"/>
      <c r="PM193" s="21"/>
      <c r="PN193" s="21"/>
      <c r="PO193" s="21"/>
      <c r="PP193" s="21"/>
      <c r="PQ193" s="21"/>
      <c r="PR193" s="21"/>
      <c r="PS193" s="21"/>
      <c r="PT193" s="21"/>
      <c r="PU193" s="21"/>
      <c r="PV193" s="21"/>
      <c r="PW193" s="21"/>
      <c r="PX193" s="21"/>
      <c r="PY193" s="21"/>
      <c r="PZ193" s="21"/>
      <c r="QA193" s="21"/>
      <c r="QB193" s="21"/>
      <c r="QC193" s="21"/>
      <c r="QD193" s="21"/>
      <c r="QE193" s="21"/>
      <c r="QF193" s="21"/>
      <c r="QG193" s="21"/>
      <c r="QH193" s="21"/>
      <c r="QI193" s="21"/>
      <c r="QJ193" s="21"/>
      <c r="QK193" s="21"/>
      <c r="QL193" s="21"/>
      <c r="QM193" s="21"/>
      <c r="QN193" s="21"/>
      <c r="QO193" s="21"/>
      <c r="QP193" s="21"/>
      <c r="QQ193" s="21"/>
      <c r="QR193" s="21"/>
      <c r="QS193" s="21"/>
      <c r="QT193" s="21"/>
      <c r="QU193" s="21"/>
      <c r="QV193" s="21"/>
      <c r="QW193" s="21"/>
      <c r="QX193" s="21"/>
      <c r="QY193" s="21"/>
      <c r="QZ193" s="21"/>
      <c r="RA193" s="21"/>
      <c r="RB193" s="21"/>
      <c r="RC193" s="21"/>
      <c r="RD193" s="21"/>
      <c r="RE193" s="21"/>
      <c r="RF193" s="21"/>
      <c r="RG193" s="21"/>
      <c r="RH193" s="21"/>
      <c r="RI193" s="21"/>
      <c r="RJ193" s="21"/>
      <c r="RK193" s="21"/>
      <c r="RL193" s="21"/>
      <c r="RM193" s="21"/>
      <c r="RN193" s="21"/>
      <c r="RO193" s="21"/>
      <c r="RP193" s="21"/>
      <c r="RQ193" s="21"/>
      <c r="RR193" s="21"/>
      <c r="RS193" s="21"/>
      <c r="RT193" s="21"/>
      <c r="RU193" s="21"/>
      <c r="RV193" s="21"/>
      <c r="RW193" s="21"/>
      <c r="RX193" s="21"/>
      <c r="RY193" s="21"/>
      <c r="RZ193" s="21"/>
      <c r="SA193" s="21"/>
      <c r="SB193" s="21"/>
      <c r="SC193" s="21"/>
      <c r="SD193" s="21"/>
      <c r="SE193" s="21"/>
      <c r="SF193" s="21"/>
      <c r="SG193" s="21"/>
      <c r="SH193" s="21"/>
      <c r="SI193" s="21"/>
      <c r="SJ193" s="21"/>
      <c r="SK193" s="21"/>
      <c r="SL193" s="21"/>
      <c r="SM193" s="21"/>
      <c r="SN193" s="21"/>
      <c r="SO193" s="21"/>
      <c r="SP193" s="21"/>
      <c r="SQ193" s="21"/>
      <c r="SR193" s="21"/>
      <c r="SS193" s="21"/>
      <c r="ST193" s="21"/>
      <c r="SU193" s="21"/>
      <c r="SV193" s="21"/>
      <c r="SW193" s="21"/>
      <c r="SX193" s="21"/>
      <c r="SY193" s="21"/>
      <c r="SZ193" s="21"/>
      <c r="TA193" s="21"/>
      <c r="TB193" s="21"/>
      <c r="TC193" s="21"/>
      <c r="TD193" s="21"/>
      <c r="TE193" s="21"/>
      <c r="TF193" s="21"/>
      <c r="TG193" s="21"/>
      <c r="TH193" s="21"/>
      <c r="TI193" s="21"/>
      <c r="TJ193" s="21"/>
      <c r="TK193" s="21"/>
      <c r="TL193" s="21"/>
      <c r="TM193" s="21"/>
      <c r="TN193" s="21"/>
      <c r="TO193" s="21"/>
      <c r="TP193" s="21"/>
      <c r="TQ193" s="21"/>
      <c r="TR193" s="21"/>
      <c r="TS193" s="21"/>
      <c r="TT193" s="21"/>
      <c r="TU193" s="21"/>
      <c r="TV193" s="21"/>
      <c r="TW193" s="21"/>
      <c r="TX193" s="21"/>
      <c r="TY193" s="21"/>
      <c r="TZ193" s="21"/>
      <c r="UA193" s="21"/>
      <c r="UB193" s="21"/>
      <c r="UC193" s="21"/>
      <c r="UD193" s="21"/>
      <c r="UE193" s="21"/>
      <c r="UF193" s="21"/>
      <c r="UG193" s="21"/>
      <c r="UH193" s="21"/>
      <c r="UI193" s="21"/>
      <c r="UJ193" s="21"/>
      <c r="UK193" s="21"/>
      <c r="UL193" s="21"/>
      <c r="UM193" s="21"/>
      <c r="UN193" s="21"/>
      <c r="UO193" s="21"/>
      <c r="UP193" s="21"/>
      <c r="UQ193" s="21"/>
      <c r="UR193" s="21"/>
      <c r="US193" s="21"/>
      <c r="UT193" s="21"/>
      <c r="UU193" s="21"/>
      <c r="UV193" s="21"/>
      <c r="UW193" s="21"/>
      <c r="UX193" s="21"/>
      <c r="UY193" s="21"/>
      <c r="UZ193" s="21"/>
      <c r="VA193" s="21"/>
      <c r="VB193" s="21"/>
      <c r="VC193" s="21"/>
      <c r="VD193" s="21"/>
      <c r="VE193" s="21"/>
      <c r="VF193" s="21"/>
      <c r="VG193" s="21"/>
      <c r="VH193" s="21"/>
      <c r="VI193" s="21"/>
      <c r="VJ193" s="21"/>
      <c r="VK193" s="21"/>
      <c r="VL193" s="21"/>
      <c r="VM193" s="21"/>
      <c r="VN193" s="21"/>
      <c r="VO193" s="21"/>
      <c r="VP193" s="21"/>
      <c r="VQ193" s="21"/>
      <c r="VR193" s="21"/>
      <c r="VS193" s="21"/>
      <c r="VT193" s="21"/>
      <c r="VU193" s="21"/>
      <c r="VV193" s="21"/>
      <c r="VW193" s="21"/>
      <c r="VX193" s="21"/>
      <c r="VY193" s="21"/>
      <c r="VZ193" s="21"/>
      <c r="WA193" s="21"/>
      <c r="WB193" s="21"/>
      <c r="WC193" s="21"/>
      <c r="WD193" s="21"/>
      <c r="WE193" s="21"/>
      <c r="WF193" s="21"/>
      <c r="WG193" s="21"/>
      <c r="WH193" s="21"/>
      <c r="WI193" s="21"/>
      <c r="WJ193" s="21"/>
      <c r="WK193" s="21"/>
      <c r="WL193" s="21"/>
      <c r="WM193" s="21"/>
      <c r="WN193" s="21"/>
      <c r="WO193" s="21"/>
      <c r="WP193" s="21"/>
      <c r="WQ193" s="21"/>
      <c r="WR193" s="21"/>
      <c r="WS193" s="21"/>
      <c r="WT193" s="21"/>
      <c r="WU193" s="21"/>
      <c r="WV193" s="21"/>
      <c r="WW193" s="21"/>
      <c r="WX193" s="21"/>
      <c r="WY193" s="21"/>
      <c r="WZ193" s="21"/>
      <c r="XA193" s="21"/>
      <c r="XB193" s="21"/>
      <c r="XC193" s="21"/>
      <c r="XD193" s="21"/>
      <c r="XE193" s="21"/>
      <c r="XF193" s="21"/>
      <c r="XG193" s="21"/>
      <c r="XH193" s="21"/>
      <c r="XI193" s="21"/>
      <c r="XJ193" s="21"/>
      <c r="XK193" s="21"/>
      <c r="XL193" s="21"/>
      <c r="XM193" s="21"/>
      <c r="XN193" s="21"/>
      <c r="XO193" s="21"/>
      <c r="XP193" s="21"/>
      <c r="XQ193" s="21"/>
      <c r="XR193" s="21"/>
      <c r="XS193" s="21"/>
      <c r="XT193" s="21"/>
      <c r="XU193" s="21"/>
      <c r="XV193" s="21"/>
      <c r="XW193" s="21"/>
      <c r="XX193" s="21"/>
      <c r="XY193" s="21"/>
      <c r="XZ193" s="21"/>
      <c r="YA193" s="21"/>
      <c r="YB193" s="21"/>
      <c r="YC193" s="21"/>
      <c r="YD193" s="21"/>
      <c r="YE193" s="21"/>
      <c r="YF193" s="21"/>
      <c r="YG193" s="21"/>
      <c r="YH193" s="21"/>
      <c r="YI193" s="21"/>
      <c r="YJ193" s="21"/>
      <c r="YK193" s="21"/>
      <c r="YL193" s="21"/>
      <c r="YM193" s="21"/>
      <c r="YN193" s="21"/>
      <c r="YO193" s="21"/>
      <c r="YP193" s="21"/>
      <c r="YQ193" s="21"/>
      <c r="YR193" s="21"/>
      <c r="YS193" s="21"/>
      <c r="YT193" s="21"/>
      <c r="YU193" s="21"/>
      <c r="YV193" s="21"/>
      <c r="YW193" s="21"/>
      <c r="YX193" s="21"/>
      <c r="YY193" s="21"/>
      <c r="YZ193" s="21"/>
      <c r="ZA193" s="21"/>
      <c r="ZB193" s="21"/>
      <c r="ZC193" s="21"/>
      <c r="ZD193" s="21"/>
      <c r="ZE193" s="21"/>
      <c r="ZF193" s="21"/>
      <c r="ZG193" s="21"/>
      <c r="ZH193" s="21"/>
      <c r="ZI193" s="21"/>
      <c r="ZJ193" s="21"/>
      <c r="ZK193" s="21"/>
      <c r="ZL193" s="21"/>
      <c r="ZM193" s="21"/>
      <c r="ZN193" s="21"/>
      <c r="ZO193" s="21"/>
      <c r="ZP193" s="21"/>
      <c r="ZQ193" s="21"/>
      <c r="ZR193" s="21"/>
      <c r="ZS193" s="21"/>
      <c r="ZT193" s="21"/>
      <c r="ZU193" s="21"/>
      <c r="ZV193" s="21"/>
      <c r="ZW193" s="21"/>
      <c r="ZX193" s="21"/>
      <c r="ZY193" s="21"/>
      <c r="ZZ193" s="21"/>
      <c r="AAA193" s="21"/>
      <c r="AAB193" s="21"/>
      <c r="AAC193" s="21"/>
      <c r="AAD193" s="21"/>
      <c r="AAE193" s="21"/>
      <c r="AAF193" s="21"/>
      <c r="AAG193" s="21"/>
      <c r="AAH193" s="21"/>
      <c r="AAI193" s="21"/>
      <c r="AAJ193" s="21"/>
      <c r="AAK193" s="21"/>
      <c r="AAL193" s="21"/>
      <c r="AAM193" s="21"/>
      <c r="AAN193" s="21"/>
      <c r="AAO193" s="21"/>
      <c r="AAP193" s="21"/>
      <c r="AAQ193" s="21"/>
      <c r="AAR193" s="21"/>
      <c r="AAS193" s="21"/>
      <c r="AAT193" s="21"/>
      <c r="AAU193" s="21"/>
      <c r="AAV193" s="21"/>
      <c r="AAW193" s="21"/>
      <c r="AAX193" s="21"/>
      <c r="AAY193" s="21"/>
      <c r="AAZ193" s="21"/>
      <c r="ABA193" s="21"/>
      <c r="ABB193" s="21"/>
      <c r="ABC193" s="21"/>
      <c r="ABD193" s="21"/>
      <c r="ABE193" s="21"/>
      <c r="ABF193" s="21"/>
      <c r="ABG193" s="21"/>
      <c r="ABH193" s="21"/>
      <c r="ABI193" s="21"/>
      <c r="ABJ193" s="21"/>
      <c r="ABK193" s="21"/>
      <c r="ABL193" s="21"/>
      <c r="ABM193" s="21"/>
      <c r="ABN193" s="21"/>
      <c r="ABO193" s="21"/>
      <c r="ABP193" s="21"/>
      <c r="ABQ193" s="21"/>
      <c r="ABR193" s="21"/>
      <c r="ABS193" s="21"/>
      <c r="ABT193" s="21"/>
      <c r="ABU193" s="21"/>
      <c r="ABV193" s="21"/>
      <c r="ABW193" s="21"/>
      <c r="ABX193" s="21"/>
      <c r="ABY193" s="21"/>
      <c r="ABZ193" s="21"/>
      <c r="ACA193" s="21"/>
      <c r="ACB193" s="21"/>
      <c r="ACC193" s="21"/>
      <c r="ACD193" s="21"/>
      <c r="ACE193" s="21"/>
      <c r="ACF193" s="21"/>
      <c r="ACG193" s="21"/>
      <c r="ACH193" s="21"/>
      <c r="ACI193" s="21"/>
      <c r="ACJ193" s="21"/>
      <c r="ACK193" s="21"/>
      <c r="ACL193" s="21"/>
      <c r="ACM193" s="21"/>
      <c r="ACN193" s="21"/>
      <c r="ACO193" s="21"/>
      <c r="ACP193" s="21"/>
      <c r="ACQ193" s="21"/>
      <c r="ACR193" s="21"/>
      <c r="ACS193" s="21"/>
      <c r="ACT193" s="21"/>
      <c r="ACU193" s="21"/>
      <c r="ACV193" s="21"/>
      <c r="ACW193" s="21"/>
      <c r="ACX193" s="21"/>
      <c r="ACY193" s="21"/>
      <c r="ACZ193" s="21"/>
      <c r="ADA193" s="21"/>
      <c r="ADB193" s="21"/>
      <c r="ADC193" s="21"/>
      <c r="ADD193" s="21"/>
      <c r="ADE193" s="21"/>
      <c r="ADF193" s="21"/>
      <c r="ADG193" s="21"/>
      <c r="ADH193" s="21"/>
      <c r="ADI193" s="21"/>
      <c r="ADJ193" s="21"/>
      <c r="ADK193" s="21"/>
      <c r="ADL193" s="21"/>
      <c r="ADM193" s="21"/>
      <c r="ADN193" s="21"/>
      <c r="ADO193" s="21"/>
      <c r="ADP193" s="21"/>
      <c r="ADQ193" s="21"/>
      <c r="ADR193" s="21"/>
      <c r="ADS193" s="21"/>
      <c r="ADT193" s="21"/>
      <c r="ADU193" s="21"/>
      <c r="ADV193" s="21"/>
      <c r="ADW193" s="21"/>
      <c r="ADX193" s="21"/>
      <c r="ADY193" s="21"/>
      <c r="ADZ193" s="21"/>
      <c r="AEA193" s="21"/>
      <c r="AEB193" s="21"/>
      <c r="AEC193" s="21"/>
      <c r="AED193" s="21"/>
      <c r="AEE193" s="21"/>
      <c r="AEF193" s="21"/>
      <c r="AEG193" s="21"/>
      <c r="AEH193" s="21"/>
      <c r="AEI193" s="21"/>
      <c r="AEJ193" s="21"/>
      <c r="AEK193" s="21"/>
      <c r="AEL193" s="21"/>
      <c r="AEM193" s="21"/>
      <c r="AEN193" s="21"/>
      <c r="AEO193" s="21"/>
      <c r="AEP193" s="21"/>
      <c r="AEQ193" s="21"/>
      <c r="AER193" s="21"/>
      <c r="AES193" s="21"/>
      <c r="AET193" s="21"/>
      <c r="AEU193" s="21"/>
      <c r="AEV193" s="21"/>
      <c r="AEW193" s="21"/>
      <c r="AEX193" s="21"/>
      <c r="AEY193" s="21"/>
      <c r="AEZ193" s="21"/>
      <c r="AFA193" s="21"/>
      <c r="AFB193" s="21"/>
      <c r="AFC193" s="21"/>
      <c r="AFD193" s="21"/>
      <c r="AFE193" s="21"/>
      <c r="AFF193" s="21"/>
      <c r="AFG193" s="21"/>
      <c r="AFH193" s="21"/>
      <c r="AFI193" s="21"/>
      <c r="AFJ193" s="21"/>
      <c r="AFK193" s="21"/>
      <c r="AFL193" s="21"/>
      <c r="AFM193" s="21"/>
      <c r="AFN193" s="21"/>
      <c r="AFO193" s="21"/>
      <c r="AFP193" s="21"/>
      <c r="AFQ193" s="21"/>
      <c r="AFR193" s="21"/>
      <c r="AFS193" s="21"/>
      <c r="AFT193" s="21"/>
      <c r="AFU193" s="21"/>
      <c r="AFV193" s="21"/>
      <c r="AFW193" s="21"/>
      <c r="AFX193" s="21"/>
      <c r="AFY193" s="21"/>
      <c r="AFZ193" s="21"/>
      <c r="AGA193" s="21"/>
      <c r="AGB193" s="21"/>
      <c r="AGC193" s="21"/>
      <c r="AGD193" s="21"/>
      <c r="AGE193" s="21"/>
      <c r="AGF193" s="21"/>
      <c r="AGG193" s="21"/>
      <c r="AGH193" s="21"/>
      <c r="AGI193" s="21"/>
      <c r="AGJ193" s="21"/>
      <c r="AGK193" s="21"/>
      <c r="AGL193" s="21"/>
      <c r="AGM193" s="21"/>
      <c r="AGN193" s="21"/>
      <c r="AGO193" s="21"/>
      <c r="AGP193" s="21"/>
      <c r="AGQ193" s="21"/>
      <c r="AGR193" s="21"/>
      <c r="AGS193" s="21"/>
      <c r="AGT193" s="21"/>
      <c r="AGU193" s="21"/>
      <c r="AGV193" s="21"/>
      <c r="AGW193" s="21"/>
      <c r="AGX193" s="21"/>
      <c r="AGY193" s="21"/>
      <c r="AGZ193" s="21"/>
      <c r="AHA193" s="21"/>
      <c r="AHB193" s="21"/>
      <c r="AHC193" s="21"/>
      <c r="AHD193" s="21"/>
      <c r="AHE193" s="21"/>
      <c r="AHF193" s="21"/>
      <c r="AHG193" s="21"/>
      <c r="AHH193" s="21"/>
      <c r="AHI193" s="21"/>
      <c r="AHJ193" s="21"/>
      <c r="AHK193" s="21"/>
      <c r="AHL193" s="21"/>
      <c r="AHM193" s="21"/>
      <c r="AHN193" s="21"/>
      <c r="AHO193" s="21"/>
      <c r="AHP193" s="21"/>
      <c r="AHQ193" s="21"/>
      <c r="AHR193" s="21"/>
      <c r="AHS193" s="21"/>
      <c r="AHT193" s="21"/>
      <c r="AHU193" s="21"/>
      <c r="AHV193" s="21"/>
      <c r="AHW193" s="21"/>
      <c r="AHX193" s="21"/>
      <c r="AHY193" s="21"/>
      <c r="AHZ193" s="21"/>
      <c r="AIA193" s="21"/>
      <c r="AIB193" s="21"/>
      <c r="AIC193" s="21"/>
      <c r="AID193" s="21"/>
      <c r="AIE193" s="21"/>
      <c r="AIF193" s="21"/>
      <c r="AIG193" s="21"/>
      <c r="AIH193" s="21"/>
      <c r="AII193" s="21"/>
      <c r="AIJ193" s="21"/>
      <c r="AIK193" s="21"/>
      <c r="AIL193" s="21"/>
      <c r="AIM193" s="21"/>
      <c r="AIN193" s="21"/>
      <c r="AIO193" s="21"/>
      <c r="AIP193" s="21"/>
      <c r="AIQ193" s="21"/>
      <c r="AIR193" s="21"/>
      <c r="AIS193" s="21"/>
      <c r="AIT193" s="21"/>
      <c r="AIU193" s="21"/>
      <c r="AIV193" s="21"/>
      <c r="AIW193" s="21"/>
      <c r="AIX193" s="21"/>
      <c r="AIY193" s="21"/>
      <c r="AIZ193" s="21"/>
      <c r="AJA193" s="21"/>
      <c r="AJB193" s="21"/>
      <c r="AJC193" s="21"/>
      <c r="AJD193" s="21"/>
      <c r="AJE193" s="21"/>
      <c r="AJF193" s="21"/>
      <c r="AJG193" s="21"/>
      <c r="AJH193" s="21"/>
      <c r="AJI193" s="21"/>
      <c r="AJJ193" s="21"/>
      <c r="AJK193" s="21"/>
      <c r="AJL193" s="21"/>
      <c r="AJM193" s="21"/>
      <c r="AJN193" s="21"/>
      <c r="AJO193" s="21"/>
      <c r="AJP193" s="21"/>
      <c r="AJQ193" s="21"/>
      <c r="AJR193" s="21"/>
      <c r="AJS193" s="21"/>
      <c r="AJT193" s="21"/>
      <c r="AJU193" s="21"/>
      <c r="AJV193" s="21"/>
      <c r="AJW193" s="21"/>
      <c r="AJX193" s="21"/>
      <c r="AJY193" s="21"/>
      <c r="AJZ193" s="21"/>
      <c r="AKA193" s="21"/>
      <c r="AKB193" s="21"/>
      <c r="AKC193" s="21"/>
      <c r="AKD193" s="21"/>
      <c r="AKE193" s="21"/>
      <c r="AKF193" s="21"/>
      <c r="AKG193" s="21"/>
      <c r="AKH193" s="21"/>
      <c r="AKI193" s="21"/>
      <c r="AKJ193" s="21"/>
      <c r="AKK193" s="21"/>
      <c r="AKL193" s="21"/>
      <c r="AKM193" s="21"/>
      <c r="AKN193" s="21"/>
      <c r="AKO193" s="21"/>
      <c r="AKP193" s="21"/>
      <c r="AKQ193" s="21"/>
      <c r="AKR193" s="21"/>
      <c r="AKS193" s="21"/>
      <c r="AKT193" s="21"/>
      <c r="AKU193" s="21"/>
      <c r="AKV193" s="21"/>
      <c r="AKW193" s="21"/>
      <c r="AKX193" s="21"/>
      <c r="AKY193" s="21"/>
      <c r="AKZ193" s="21"/>
      <c r="ALA193" s="21"/>
      <c r="ALB193" s="21"/>
      <c r="ALC193" s="21"/>
      <c r="ALD193" s="21"/>
      <c r="ALE193" s="21"/>
      <c r="ALF193" s="21"/>
      <c r="ALG193" s="21"/>
      <c r="ALH193" s="21"/>
      <c r="ALI193" s="21"/>
      <c r="ALJ193" s="21"/>
      <c r="ALK193" s="21"/>
      <c r="ALL193" s="21"/>
      <c r="ALM193" s="21"/>
      <c r="ALN193" s="21"/>
      <c r="ALO193" s="21"/>
      <c r="ALP193" s="21"/>
      <c r="ALQ193" s="21"/>
      <c r="ALR193" s="21"/>
      <c r="ALS193" s="21"/>
      <c r="ALT193" s="21"/>
      <c r="ALU193" s="21"/>
      <c r="ALV193" s="21"/>
      <c r="ALW193" s="21"/>
      <c r="ALX193" s="21"/>
      <c r="ALY193" s="21"/>
      <c r="ALZ193" s="21"/>
      <c r="AMA193" s="21"/>
      <c r="AMB193" s="21"/>
      <c r="AMC193" s="21"/>
      <c r="AMD193" s="21"/>
      <c r="AME193" s="21"/>
      <c r="AMF193" s="21"/>
      <c r="AMG193" s="21"/>
      <c r="AMH193" s="21"/>
      <c r="AMI193" s="21"/>
      <c r="AMJ193" s="21"/>
      <c r="AMK193" s="21"/>
      <c r="AML193" s="21"/>
      <c r="AMM193" s="21"/>
      <c r="AMN193" s="21"/>
      <c r="AMO193" s="21"/>
      <c r="AMP193" s="21"/>
      <c r="AMQ193" s="21"/>
      <c r="AMR193" s="21"/>
      <c r="AMS193" s="21"/>
      <c r="AMT193" s="21"/>
      <c r="AMU193" s="21"/>
      <c r="AMV193" s="21"/>
      <c r="AMW193" s="21"/>
    </row>
    <row r="194" spans="1:1037" s="33" customFormat="1" ht="39.75" hidden="1" thickTop="1" thickBot="1" x14ac:dyDescent="0.25">
      <c r="A194" s="23" t="s">
        <v>201</v>
      </c>
      <c r="B194" s="23" t="s">
        <v>141</v>
      </c>
      <c r="C194" s="23" t="s">
        <v>288</v>
      </c>
      <c r="D194" s="23" t="s">
        <v>83</v>
      </c>
      <c r="E194" s="23" t="s">
        <v>1053</v>
      </c>
      <c r="F194" s="23" t="s">
        <v>1057</v>
      </c>
      <c r="G194" s="23" t="s">
        <v>1055</v>
      </c>
      <c r="H194" s="23" t="s">
        <v>1055</v>
      </c>
      <c r="I194" s="24" t="s">
        <v>225</v>
      </c>
      <c r="J194" s="189" t="str">
        <f>+VLOOKUP(I194,Feuil1!A:C,2,FALSE)</f>
        <v>R2-2-1-2</v>
      </c>
      <c r="K194" s="24" t="s">
        <v>54</v>
      </c>
      <c r="L194" s="29"/>
      <c r="M194" s="59">
        <v>4</v>
      </c>
      <c r="N194" s="60">
        <v>4</v>
      </c>
      <c r="O194" s="42">
        <f t="shared" si="10"/>
        <v>16</v>
      </c>
      <c r="P194" s="42">
        <f t="shared" si="11"/>
        <v>3</v>
      </c>
      <c r="Q194" s="44"/>
      <c r="R194" s="59">
        <v>4</v>
      </c>
      <c r="S194" s="25"/>
      <c r="T194" s="59">
        <v>5</v>
      </c>
      <c r="U194" s="25"/>
      <c r="V194" s="59">
        <v>5</v>
      </c>
      <c r="W194" s="41">
        <f t="shared" si="12"/>
        <v>14</v>
      </c>
      <c r="X194" s="50">
        <f t="shared" si="13"/>
        <v>1</v>
      </c>
      <c r="Y194" s="52">
        <f t="shared" si="14"/>
        <v>3</v>
      </c>
      <c r="Z194" s="23"/>
      <c r="AA194" s="57"/>
      <c r="AB194" s="23"/>
      <c r="AC194" s="23"/>
      <c r="AD194" s="23"/>
      <c r="AE194" s="21"/>
      <c r="AF194" s="21"/>
      <c r="AG194" s="21"/>
      <c r="AH194" s="21"/>
      <c r="AI194" s="21"/>
      <c r="AJ194" s="21"/>
      <c r="AK194" s="21"/>
      <c r="AL194" s="21"/>
      <c r="AM194" s="21"/>
      <c r="AN194" s="21"/>
      <c r="AO194" s="21"/>
      <c r="AP194" s="21"/>
      <c r="AQ194" s="21"/>
      <c r="AR194" s="21"/>
      <c r="AS194" s="21"/>
      <c r="AT194" s="21"/>
      <c r="AU194" s="21"/>
      <c r="AV194" s="21"/>
      <c r="AW194" s="21"/>
      <c r="AX194" s="21"/>
      <c r="AY194" s="21"/>
      <c r="AZ194" s="21"/>
      <c r="BA194" s="21"/>
      <c r="BB194" s="21"/>
      <c r="BC194" s="21"/>
      <c r="BD194" s="21"/>
      <c r="BE194" s="21"/>
      <c r="BF194" s="21"/>
      <c r="BG194" s="21"/>
      <c r="BH194" s="21"/>
      <c r="BI194" s="21"/>
      <c r="BJ194" s="21"/>
      <c r="BK194" s="21"/>
      <c r="BL194" s="21"/>
      <c r="BM194" s="21"/>
      <c r="BN194" s="21"/>
      <c r="BO194" s="21"/>
      <c r="BP194" s="21"/>
      <c r="BQ194" s="21"/>
      <c r="BR194" s="21"/>
      <c r="BS194" s="21"/>
      <c r="BT194" s="21"/>
      <c r="BU194" s="21"/>
      <c r="BV194" s="21"/>
      <c r="BW194" s="21"/>
      <c r="BX194" s="21"/>
      <c r="BY194" s="21"/>
      <c r="BZ194" s="21"/>
      <c r="CA194" s="21"/>
      <c r="CB194" s="21"/>
      <c r="CC194" s="21"/>
      <c r="CD194" s="21"/>
      <c r="CE194" s="21"/>
      <c r="CF194" s="21"/>
      <c r="CG194" s="21"/>
      <c r="CH194" s="21"/>
      <c r="CI194" s="21"/>
      <c r="CJ194" s="21"/>
      <c r="CK194" s="21"/>
      <c r="CL194" s="21"/>
      <c r="CM194" s="21"/>
      <c r="CN194" s="21"/>
      <c r="CO194" s="21"/>
      <c r="CP194" s="21"/>
      <c r="CQ194" s="21"/>
      <c r="CR194" s="21"/>
      <c r="CS194" s="21"/>
      <c r="CT194" s="21"/>
      <c r="CU194" s="21"/>
      <c r="CV194" s="21"/>
      <c r="CW194" s="21"/>
      <c r="CX194" s="21"/>
      <c r="CY194" s="21"/>
      <c r="CZ194" s="21"/>
      <c r="DA194" s="21"/>
      <c r="DB194" s="21"/>
      <c r="DC194" s="21"/>
      <c r="DD194" s="21"/>
      <c r="DE194" s="21"/>
      <c r="DF194" s="21"/>
      <c r="DG194" s="21"/>
      <c r="DH194" s="21"/>
      <c r="DI194" s="21"/>
      <c r="DJ194" s="21"/>
      <c r="DK194" s="21"/>
      <c r="DL194" s="21"/>
      <c r="DM194" s="21"/>
      <c r="DN194" s="21"/>
      <c r="DO194" s="21"/>
      <c r="DP194" s="21"/>
      <c r="DQ194" s="21"/>
      <c r="DR194" s="21"/>
      <c r="DS194" s="21"/>
      <c r="DT194" s="21"/>
      <c r="DU194" s="21"/>
      <c r="DV194" s="21"/>
      <c r="DW194" s="21"/>
      <c r="DX194" s="21"/>
      <c r="DY194" s="21"/>
      <c r="DZ194" s="21"/>
      <c r="EA194" s="21"/>
      <c r="EB194" s="21"/>
      <c r="EC194" s="21"/>
      <c r="ED194" s="21"/>
      <c r="EE194" s="21"/>
      <c r="EF194" s="21"/>
      <c r="EG194" s="21"/>
      <c r="EH194" s="21"/>
      <c r="EI194" s="21"/>
      <c r="EJ194" s="21"/>
      <c r="EK194" s="21"/>
      <c r="EL194" s="21"/>
      <c r="EM194" s="21"/>
      <c r="EN194" s="21"/>
      <c r="EO194" s="21"/>
      <c r="EP194" s="21"/>
      <c r="EQ194" s="21"/>
      <c r="ER194" s="21"/>
      <c r="ES194" s="21"/>
      <c r="ET194" s="21"/>
      <c r="EU194" s="21"/>
      <c r="EV194" s="21"/>
      <c r="EW194" s="21"/>
      <c r="EX194" s="21"/>
      <c r="EY194" s="21"/>
      <c r="EZ194" s="21"/>
      <c r="FA194" s="21"/>
      <c r="FB194" s="21"/>
      <c r="FC194" s="21"/>
      <c r="FD194" s="21"/>
      <c r="FE194" s="21"/>
      <c r="FF194" s="21"/>
      <c r="FG194" s="21"/>
      <c r="FH194" s="21"/>
      <c r="FI194" s="21"/>
      <c r="FJ194" s="21"/>
      <c r="FK194" s="21"/>
      <c r="FL194" s="21"/>
      <c r="FM194" s="21"/>
      <c r="FN194" s="21"/>
      <c r="FO194" s="21"/>
      <c r="FP194" s="21"/>
      <c r="FQ194" s="21"/>
      <c r="FR194" s="21"/>
      <c r="FS194" s="21"/>
      <c r="FT194" s="21"/>
      <c r="FU194" s="21"/>
      <c r="FV194" s="21"/>
      <c r="FW194" s="21"/>
      <c r="FX194" s="21"/>
      <c r="FY194" s="21"/>
      <c r="FZ194" s="21"/>
      <c r="GA194" s="21"/>
      <c r="GB194" s="21"/>
      <c r="GC194" s="21"/>
      <c r="GD194" s="21"/>
      <c r="GE194" s="21"/>
      <c r="GF194" s="21"/>
      <c r="GG194" s="21"/>
      <c r="GH194" s="21"/>
      <c r="GI194" s="21"/>
      <c r="GJ194" s="21"/>
      <c r="GK194" s="21"/>
      <c r="GL194" s="21"/>
      <c r="GM194" s="21"/>
      <c r="GN194" s="21"/>
      <c r="GO194" s="21"/>
      <c r="GP194" s="21"/>
      <c r="GQ194" s="21"/>
      <c r="GR194" s="21"/>
      <c r="GS194" s="21"/>
      <c r="GT194" s="21"/>
      <c r="GU194" s="21"/>
      <c r="GV194" s="21"/>
      <c r="GW194" s="21"/>
      <c r="GX194" s="21"/>
      <c r="GY194" s="21"/>
      <c r="GZ194" s="21"/>
      <c r="HA194" s="21"/>
      <c r="HB194" s="21"/>
      <c r="HC194" s="21"/>
      <c r="HD194" s="21"/>
      <c r="HE194" s="21"/>
      <c r="HF194" s="21"/>
      <c r="HG194" s="21"/>
      <c r="HH194" s="21"/>
      <c r="HI194" s="21"/>
      <c r="HJ194" s="21"/>
      <c r="HK194" s="21"/>
      <c r="HL194" s="21"/>
      <c r="HM194" s="21"/>
      <c r="HN194" s="21"/>
      <c r="HO194" s="21"/>
      <c r="HP194" s="21"/>
      <c r="HQ194" s="21"/>
      <c r="HR194" s="21"/>
      <c r="HS194" s="21"/>
      <c r="HT194" s="21"/>
      <c r="HU194" s="21"/>
      <c r="HV194" s="21"/>
      <c r="HW194" s="21"/>
      <c r="HX194" s="21"/>
      <c r="HY194" s="21"/>
      <c r="HZ194" s="21"/>
      <c r="IA194" s="21"/>
      <c r="IB194" s="21"/>
      <c r="IC194" s="21"/>
      <c r="ID194" s="21"/>
      <c r="IE194" s="21"/>
      <c r="IF194" s="21"/>
      <c r="IG194" s="21"/>
      <c r="IH194" s="21"/>
      <c r="II194" s="21"/>
      <c r="IJ194" s="21"/>
      <c r="IK194" s="21"/>
      <c r="IL194" s="21"/>
      <c r="IM194" s="21"/>
      <c r="IN194" s="21"/>
      <c r="IO194" s="21"/>
      <c r="IP194" s="21"/>
      <c r="IQ194" s="21"/>
      <c r="IR194" s="21"/>
      <c r="IS194" s="21"/>
      <c r="IT194" s="21"/>
      <c r="IU194" s="21"/>
      <c r="IV194" s="21"/>
      <c r="IW194" s="21"/>
      <c r="IX194" s="21"/>
      <c r="IY194" s="21"/>
      <c r="IZ194" s="21"/>
      <c r="JA194" s="21"/>
      <c r="JB194" s="21"/>
      <c r="JC194" s="21"/>
      <c r="JD194" s="21"/>
      <c r="JE194" s="21"/>
      <c r="JF194" s="21"/>
      <c r="JG194" s="21"/>
      <c r="JH194" s="21"/>
      <c r="JI194" s="21"/>
      <c r="JJ194" s="21"/>
      <c r="JK194" s="21"/>
      <c r="JL194" s="21"/>
      <c r="JM194" s="21"/>
      <c r="JN194" s="21"/>
      <c r="JO194" s="21"/>
      <c r="JP194" s="21"/>
      <c r="JQ194" s="21"/>
      <c r="JR194" s="21"/>
      <c r="JS194" s="21"/>
      <c r="JT194" s="21"/>
      <c r="JU194" s="21"/>
      <c r="JV194" s="21"/>
      <c r="JW194" s="21"/>
      <c r="JX194" s="21"/>
      <c r="JY194" s="21"/>
      <c r="JZ194" s="21"/>
      <c r="KA194" s="21"/>
      <c r="KB194" s="21"/>
      <c r="KC194" s="21"/>
      <c r="KD194" s="21"/>
      <c r="KE194" s="21"/>
      <c r="KF194" s="21"/>
      <c r="KG194" s="21"/>
      <c r="KH194" s="21"/>
      <c r="KI194" s="21"/>
      <c r="KJ194" s="21"/>
      <c r="KK194" s="21"/>
      <c r="KL194" s="21"/>
      <c r="KM194" s="21"/>
      <c r="KN194" s="21"/>
      <c r="KO194" s="21"/>
      <c r="KP194" s="21"/>
      <c r="KQ194" s="21"/>
      <c r="KR194" s="21"/>
      <c r="KS194" s="21"/>
      <c r="KT194" s="21"/>
      <c r="KU194" s="21"/>
      <c r="KV194" s="21"/>
      <c r="KW194" s="21"/>
      <c r="KX194" s="21"/>
      <c r="KY194" s="21"/>
      <c r="KZ194" s="21"/>
      <c r="LA194" s="21"/>
      <c r="LB194" s="21"/>
      <c r="LC194" s="21"/>
      <c r="LD194" s="21"/>
      <c r="LE194" s="21"/>
      <c r="LF194" s="21"/>
      <c r="LG194" s="21"/>
      <c r="LH194" s="21"/>
      <c r="LI194" s="21"/>
      <c r="LJ194" s="21"/>
      <c r="LK194" s="21"/>
      <c r="LL194" s="21"/>
      <c r="LM194" s="21"/>
      <c r="LN194" s="21"/>
      <c r="LO194" s="21"/>
      <c r="LP194" s="21"/>
      <c r="LQ194" s="21"/>
      <c r="LR194" s="21"/>
      <c r="LS194" s="21"/>
      <c r="LT194" s="21"/>
      <c r="LU194" s="21"/>
      <c r="LV194" s="21"/>
      <c r="LW194" s="21"/>
      <c r="LX194" s="21"/>
      <c r="LY194" s="21"/>
      <c r="LZ194" s="21"/>
      <c r="MA194" s="21"/>
      <c r="MB194" s="21"/>
      <c r="MC194" s="21"/>
      <c r="MD194" s="21"/>
      <c r="ME194" s="21"/>
      <c r="MF194" s="21"/>
      <c r="MG194" s="21"/>
      <c r="MH194" s="21"/>
      <c r="MI194" s="21"/>
      <c r="MJ194" s="21"/>
      <c r="MK194" s="21"/>
      <c r="ML194" s="21"/>
      <c r="MM194" s="21"/>
      <c r="MN194" s="21"/>
      <c r="MO194" s="21"/>
      <c r="MP194" s="21"/>
      <c r="MQ194" s="21"/>
      <c r="MR194" s="21"/>
      <c r="MS194" s="21"/>
      <c r="MT194" s="21"/>
      <c r="MU194" s="21"/>
      <c r="MV194" s="21"/>
      <c r="MW194" s="21"/>
      <c r="MX194" s="21"/>
      <c r="MY194" s="21"/>
      <c r="MZ194" s="21"/>
      <c r="NA194" s="21"/>
      <c r="NB194" s="21"/>
      <c r="NC194" s="21"/>
      <c r="ND194" s="21"/>
      <c r="NE194" s="21"/>
      <c r="NF194" s="21"/>
      <c r="NG194" s="21"/>
      <c r="NH194" s="21"/>
      <c r="NI194" s="21"/>
      <c r="NJ194" s="21"/>
      <c r="NK194" s="21"/>
      <c r="NL194" s="21"/>
      <c r="NM194" s="21"/>
      <c r="NN194" s="21"/>
      <c r="NO194" s="21"/>
      <c r="NP194" s="21"/>
      <c r="NQ194" s="21"/>
      <c r="NR194" s="21"/>
      <c r="NS194" s="21"/>
      <c r="NT194" s="21"/>
      <c r="NU194" s="21"/>
      <c r="NV194" s="21"/>
      <c r="NW194" s="21"/>
      <c r="NX194" s="21"/>
      <c r="NY194" s="21"/>
      <c r="NZ194" s="21"/>
      <c r="OA194" s="21"/>
      <c r="OB194" s="21"/>
      <c r="OC194" s="21"/>
      <c r="OD194" s="21"/>
      <c r="OE194" s="21"/>
      <c r="OF194" s="21"/>
      <c r="OG194" s="21"/>
      <c r="OH194" s="21"/>
      <c r="OI194" s="21"/>
      <c r="OJ194" s="21"/>
      <c r="OK194" s="21"/>
      <c r="OL194" s="21"/>
      <c r="OM194" s="21"/>
      <c r="ON194" s="21"/>
      <c r="OO194" s="21"/>
      <c r="OP194" s="21"/>
      <c r="OQ194" s="21"/>
      <c r="OR194" s="21"/>
      <c r="OS194" s="21"/>
      <c r="OT194" s="21"/>
      <c r="OU194" s="21"/>
      <c r="OV194" s="21"/>
      <c r="OW194" s="21"/>
      <c r="OX194" s="21"/>
      <c r="OY194" s="21"/>
      <c r="OZ194" s="21"/>
      <c r="PA194" s="21"/>
      <c r="PB194" s="21"/>
      <c r="PC194" s="21"/>
      <c r="PD194" s="21"/>
      <c r="PE194" s="21"/>
      <c r="PF194" s="21"/>
      <c r="PG194" s="21"/>
      <c r="PH194" s="21"/>
      <c r="PI194" s="21"/>
      <c r="PJ194" s="21"/>
      <c r="PK194" s="21"/>
      <c r="PL194" s="21"/>
      <c r="PM194" s="21"/>
      <c r="PN194" s="21"/>
      <c r="PO194" s="21"/>
      <c r="PP194" s="21"/>
      <c r="PQ194" s="21"/>
      <c r="PR194" s="21"/>
      <c r="PS194" s="21"/>
      <c r="PT194" s="21"/>
      <c r="PU194" s="21"/>
      <c r="PV194" s="21"/>
      <c r="PW194" s="21"/>
      <c r="PX194" s="21"/>
      <c r="PY194" s="21"/>
      <c r="PZ194" s="21"/>
      <c r="QA194" s="21"/>
      <c r="QB194" s="21"/>
      <c r="QC194" s="21"/>
      <c r="QD194" s="21"/>
      <c r="QE194" s="21"/>
      <c r="QF194" s="21"/>
      <c r="QG194" s="21"/>
      <c r="QH194" s="21"/>
      <c r="QI194" s="21"/>
      <c r="QJ194" s="21"/>
      <c r="QK194" s="21"/>
      <c r="QL194" s="21"/>
      <c r="QM194" s="21"/>
      <c r="QN194" s="21"/>
      <c r="QO194" s="21"/>
      <c r="QP194" s="21"/>
      <c r="QQ194" s="21"/>
      <c r="QR194" s="21"/>
      <c r="QS194" s="21"/>
      <c r="QT194" s="21"/>
      <c r="QU194" s="21"/>
      <c r="QV194" s="21"/>
      <c r="QW194" s="21"/>
      <c r="QX194" s="21"/>
      <c r="QY194" s="21"/>
      <c r="QZ194" s="21"/>
      <c r="RA194" s="21"/>
      <c r="RB194" s="21"/>
      <c r="RC194" s="21"/>
      <c r="RD194" s="21"/>
      <c r="RE194" s="21"/>
      <c r="RF194" s="21"/>
      <c r="RG194" s="21"/>
      <c r="RH194" s="21"/>
      <c r="RI194" s="21"/>
      <c r="RJ194" s="21"/>
      <c r="RK194" s="21"/>
      <c r="RL194" s="21"/>
      <c r="RM194" s="21"/>
      <c r="RN194" s="21"/>
      <c r="RO194" s="21"/>
      <c r="RP194" s="21"/>
      <c r="RQ194" s="21"/>
      <c r="RR194" s="21"/>
      <c r="RS194" s="21"/>
      <c r="RT194" s="21"/>
      <c r="RU194" s="21"/>
      <c r="RV194" s="21"/>
      <c r="RW194" s="21"/>
      <c r="RX194" s="21"/>
      <c r="RY194" s="21"/>
      <c r="RZ194" s="21"/>
      <c r="SA194" s="21"/>
      <c r="SB194" s="21"/>
      <c r="SC194" s="21"/>
      <c r="SD194" s="21"/>
      <c r="SE194" s="21"/>
      <c r="SF194" s="21"/>
      <c r="SG194" s="21"/>
      <c r="SH194" s="21"/>
      <c r="SI194" s="21"/>
      <c r="SJ194" s="21"/>
      <c r="SK194" s="21"/>
      <c r="SL194" s="21"/>
      <c r="SM194" s="21"/>
      <c r="SN194" s="21"/>
      <c r="SO194" s="21"/>
      <c r="SP194" s="21"/>
      <c r="SQ194" s="21"/>
      <c r="SR194" s="21"/>
      <c r="SS194" s="21"/>
      <c r="ST194" s="21"/>
      <c r="SU194" s="21"/>
      <c r="SV194" s="21"/>
      <c r="SW194" s="21"/>
      <c r="SX194" s="21"/>
      <c r="SY194" s="21"/>
      <c r="SZ194" s="21"/>
      <c r="TA194" s="21"/>
      <c r="TB194" s="21"/>
      <c r="TC194" s="21"/>
      <c r="TD194" s="21"/>
      <c r="TE194" s="21"/>
      <c r="TF194" s="21"/>
      <c r="TG194" s="21"/>
      <c r="TH194" s="21"/>
      <c r="TI194" s="21"/>
      <c r="TJ194" s="21"/>
      <c r="TK194" s="21"/>
      <c r="TL194" s="21"/>
      <c r="TM194" s="21"/>
      <c r="TN194" s="21"/>
      <c r="TO194" s="21"/>
      <c r="TP194" s="21"/>
      <c r="TQ194" s="21"/>
      <c r="TR194" s="21"/>
      <c r="TS194" s="21"/>
      <c r="TT194" s="21"/>
      <c r="TU194" s="21"/>
      <c r="TV194" s="21"/>
      <c r="TW194" s="21"/>
      <c r="TX194" s="21"/>
      <c r="TY194" s="21"/>
      <c r="TZ194" s="21"/>
      <c r="UA194" s="21"/>
      <c r="UB194" s="21"/>
      <c r="UC194" s="21"/>
      <c r="UD194" s="21"/>
      <c r="UE194" s="21"/>
      <c r="UF194" s="21"/>
      <c r="UG194" s="21"/>
      <c r="UH194" s="21"/>
      <c r="UI194" s="21"/>
      <c r="UJ194" s="21"/>
      <c r="UK194" s="21"/>
      <c r="UL194" s="21"/>
      <c r="UM194" s="21"/>
      <c r="UN194" s="21"/>
      <c r="UO194" s="21"/>
      <c r="UP194" s="21"/>
      <c r="UQ194" s="21"/>
      <c r="UR194" s="21"/>
      <c r="US194" s="21"/>
      <c r="UT194" s="21"/>
      <c r="UU194" s="21"/>
      <c r="UV194" s="21"/>
      <c r="UW194" s="21"/>
      <c r="UX194" s="21"/>
      <c r="UY194" s="21"/>
      <c r="UZ194" s="21"/>
      <c r="VA194" s="21"/>
      <c r="VB194" s="21"/>
      <c r="VC194" s="21"/>
      <c r="VD194" s="21"/>
      <c r="VE194" s="21"/>
      <c r="VF194" s="21"/>
      <c r="VG194" s="21"/>
      <c r="VH194" s="21"/>
      <c r="VI194" s="21"/>
      <c r="VJ194" s="21"/>
      <c r="VK194" s="21"/>
      <c r="VL194" s="21"/>
      <c r="VM194" s="21"/>
      <c r="VN194" s="21"/>
      <c r="VO194" s="21"/>
      <c r="VP194" s="21"/>
      <c r="VQ194" s="21"/>
      <c r="VR194" s="21"/>
      <c r="VS194" s="21"/>
      <c r="VT194" s="21"/>
      <c r="VU194" s="21"/>
      <c r="VV194" s="21"/>
      <c r="VW194" s="21"/>
      <c r="VX194" s="21"/>
      <c r="VY194" s="21"/>
      <c r="VZ194" s="21"/>
      <c r="WA194" s="21"/>
      <c r="WB194" s="21"/>
      <c r="WC194" s="21"/>
      <c r="WD194" s="21"/>
      <c r="WE194" s="21"/>
      <c r="WF194" s="21"/>
      <c r="WG194" s="21"/>
      <c r="WH194" s="21"/>
      <c r="WI194" s="21"/>
      <c r="WJ194" s="21"/>
      <c r="WK194" s="21"/>
      <c r="WL194" s="21"/>
      <c r="WM194" s="21"/>
      <c r="WN194" s="21"/>
      <c r="WO194" s="21"/>
      <c r="WP194" s="21"/>
      <c r="WQ194" s="21"/>
      <c r="WR194" s="21"/>
      <c r="WS194" s="21"/>
      <c r="WT194" s="21"/>
      <c r="WU194" s="21"/>
      <c r="WV194" s="21"/>
      <c r="WW194" s="21"/>
      <c r="WX194" s="21"/>
      <c r="WY194" s="21"/>
      <c r="WZ194" s="21"/>
      <c r="XA194" s="21"/>
      <c r="XB194" s="21"/>
      <c r="XC194" s="21"/>
      <c r="XD194" s="21"/>
      <c r="XE194" s="21"/>
      <c r="XF194" s="21"/>
      <c r="XG194" s="21"/>
      <c r="XH194" s="21"/>
      <c r="XI194" s="21"/>
      <c r="XJ194" s="21"/>
      <c r="XK194" s="21"/>
      <c r="XL194" s="21"/>
      <c r="XM194" s="21"/>
      <c r="XN194" s="21"/>
      <c r="XO194" s="21"/>
      <c r="XP194" s="21"/>
      <c r="XQ194" s="21"/>
      <c r="XR194" s="21"/>
      <c r="XS194" s="21"/>
      <c r="XT194" s="21"/>
      <c r="XU194" s="21"/>
      <c r="XV194" s="21"/>
      <c r="XW194" s="21"/>
      <c r="XX194" s="21"/>
      <c r="XY194" s="21"/>
      <c r="XZ194" s="21"/>
      <c r="YA194" s="21"/>
      <c r="YB194" s="21"/>
      <c r="YC194" s="21"/>
      <c r="YD194" s="21"/>
      <c r="YE194" s="21"/>
      <c r="YF194" s="21"/>
      <c r="YG194" s="21"/>
      <c r="YH194" s="21"/>
      <c r="YI194" s="21"/>
      <c r="YJ194" s="21"/>
      <c r="YK194" s="21"/>
      <c r="YL194" s="21"/>
      <c r="YM194" s="21"/>
      <c r="YN194" s="21"/>
      <c r="YO194" s="21"/>
      <c r="YP194" s="21"/>
      <c r="YQ194" s="21"/>
      <c r="YR194" s="21"/>
      <c r="YS194" s="21"/>
      <c r="YT194" s="21"/>
      <c r="YU194" s="21"/>
      <c r="YV194" s="21"/>
      <c r="YW194" s="21"/>
      <c r="YX194" s="21"/>
      <c r="YY194" s="21"/>
      <c r="YZ194" s="21"/>
      <c r="ZA194" s="21"/>
      <c r="ZB194" s="21"/>
      <c r="ZC194" s="21"/>
      <c r="ZD194" s="21"/>
      <c r="ZE194" s="21"/>
      <c r="ZF194" s="21"/>
      <c r="ZG194" s="21"/>
      <c r="ZH194" s="21"/>
      <c r="ZI194" s="21"/>
      <c r="ZJ194" s="21"/>
      <c r="ZK194" s="21"/>
      <c r="ZL194" s="21"/>
      <c r="ZM194" s="21"/>
      <c r="ZN194" s="21"/>
      <c r="ZO194" s="21"/>
      <c r="ZP194" s="21"/>
      <c r="ZQ194" s="21"/>
      <c r="ZR194" s="21"/>
      <c r="ZS194" s="21"/>
      <c r="ZT194" s="21"/>
      <c r="ZU194" s="21"/>
      <c r="ZV194" s="21"/>
      <c r="ZW194" s="21"/>
      <c r="ZX194" s="21"/>
      <c r="ZY194" s="21"/>
      <c r="ZZ194" s="21"/>
      <c r="AAA194" s="21"/>
      <c r="AAB194" s="21"/>
      <c r="AAC194" s="21"/>
      <c r="AAD194" s="21"/>
      <c r="AAE194" s="21"/>
      <c r="AAF194" s="21"/>
      <c r="AAG194" s="21"/>
      <c r="AAH194" s="21"/>
      <c r="AAI194" s="21"/>
      <c r="AAJ194" s="21"/>
      <c r="AAK194" s="21"/>
      <c r="AAL194" s="21"/>
      <c r="AAM194" s="21"/>
      <c r="AAN194" s="21"/>
      <c r="AAO194" s="21"/>
      <c r="AAP194" s="21"/>
      <c r="AAQ194" s="21"/>
      <c r="AAR194" s="21"/>
      <c r="AAS194" s="21"/>
      <c r="AAT194" s="21"/>
      <c r="AAU194" s="21"/>
      <c r="AAV194" s="21"/>
      <c r="AAW194" s="21"/>
      <c r="AAX194" s="21"/>
      <c r="AAY194" s="21"/>
      <c r="AAZ194" s="21"/>
      <c r="ABA194" s="21"/>
      <c r="ABB194" s="21"/>
      <c r="ABC194" s="21"/>
      <c r="ABD194" s="21"/>
      <c r="ABE194" s="21"/>
      <c r="ABF194" s="21"/>
      <c r="ABG194" s="21"/>
      <c r="ABH194" s="21"/>
      <c r="ABI194" s="21"/>
      <c r="ABJ194" s="21"/>
      <c r="ABK194" s="21"/>
      <c r="ABL194" s="21"/>
      <c r="ABM194" s="21"/>
      <c r="ABN194" s="21"/>
      <c r="ABO194" s="21"/>
      <c r="ABP194" s="21"/>
      <c r="ABQ194" s="21"/>
      <c r="ABR194" s="21"/>
      <c r="ABS194" s="21"/>
      <c r="ABT194" s="21"/>
      <c r="ABU194" s="21"/>
      <c r="ABV194" s="21"/>
      <c r="ABW194" s="21"/>
      <c r="ABX194" s="21"/>
      <c r="ABY194" s="21"/>
      <c r="ABZ194" s="21"/>
      <c r="ACA194" s="21"/>
      <c r="ACB194" s="21"/>
      <c r="ACC194" s="21"/>
      <c r="ACD194" s="21"/>
      <c r="ACE194" s="21"/>
      <c r="ACF194" s="21"/>
      <c r="ACG194" s="21"/>
      <c r="ACH194" s="21"/>
      <c r="ACI194" s="21"/>
      <c r="ACJ194" s="21"/>
      <c r="ACK194" s="21"/>
      <c r="ACL194" s="21"/>
      <c r="ACM194" s="21"/>
      <c r="ACN194" s="21"/>
      <c r="ACO194" s="21"/>
      <c r="ACP194" s="21"/>
      <c r="ACQ194" s="21"/>
      <c r="ACR194" s="21"/>
      <c r="ACS194" s="21"/>
      <c r="ACT194" s="21"/>
      <c r="ACU194" s="21"/>
      <c r="ACV194" s="21"/>
      <c r="ACW194" s="21"/>
      <c r="ACX194" s="21"/>
      <c r="ACY194" s="21"/>
      <c r="ACZ194" s="21"/>
      <c r="ADA194" s="21"/>
      <c r="ADB194" s="21"/>
      <c r="ADC194" s="21"/>
      <c r="ADD194" s="21"/>
      <c r="ADE194" s="21"/>
      <c r="ADF194" s="21"/>
      <c r="ADG194" s="21"/>
      <c r="ADH194" s="21"/>
      <c r="ADI194" s="21"/>
      <c r="ADJ194" s="21"/>
      <c r="ADK194" s="21"/>
      <c r="ADL194" s="21"/>
      <c r="ADM194" s="21"/>
      <c r="ADN194" s="21"/>
      <c r="ADO194" s="21"/>
      <c r="ADP194" s="21"/>
      <c r="ADQ194" s="21"/>
      <c r="ADR194" s="21"/>
      <c r="ADS194" s="21"/>
      <c r="ADT194" s="21"/>
      <c r="ADU194" s="21"/>
      <c r="ADV194" s="21"/>
      <c r="ADW194" s="21"/>
      <c r="ADX194" s="21"/>
      <c r="ADY194" s="21"/>
      <c r="ADZ194" s="21"/>
      <c r="AEA194" s="21"/>
      <c r="AEB194" s="21"/>
      <c r="AEC194" s="21"/>
      <c r="AED194" s="21"/>
      <c r="AEE194" s="21"/>
      <c r="AEF194" s="21"/>
      <c r="AEG194" s="21"/>
      <c r="AEH194" s="21"/>
      <c r="AEI194" s="21"/>
      <c r="AEJ194" s="21"/>
      <c r="AEK194" s="21"/>
      <c r="AEL194" s="21"/>
      <c r="AEM194" s="21"/>
      <c r="AEN194" s="21"/>
      <c r="AEO194" s="21"/>
      <c r="AEP194" s="21"/>
      <c r="AEQ194" s="21"/>
      <c r="AER194" s="21"/>
      <c r="AES194" s="21"/>
      <c r="AET194" s="21"/>
      <c r="AEU194" s="21"/>
      <c r="AEV194" s="21"/>
      <c r="AEW194" s="21"/>
      <c r="AEX194" s="21"/>
      <c r="AEY194" s="21"/>
      <c r="AEZ194" s="21"/>
      <c r="AFA194" s="21"/>
      <c r="AFB194" s="21"/>
      <c r="AFC194" s="21"/>
      <c r="AFD194" s="21"/>
      <c r="AFE194" s="21"/>
      <c r="AFF194" s="21"/>
      <c r="AFG194" s="21"/>
      <c r="AFH194" s="21"/>
      <c r="AFI194" s="21"/>
      <c r="AFJ194" s="21"/>
      <c r="AFK194" s="21"/>
      <c r="AFL194" s="21"/>
      <c r="AFM194" s="21"/>
      <c r="AFN194" s="21"/>
      <c r="AFO194" s="21"/>
      <c r="AFP194" s="21"/>
      <c r="AFQ194" s="21"/>
      <c r="AFR194" s="21"/>
      <c r="AFS194" s="21"/>
      <c r="AFT194" s="21"/>
      <c r="AFU194" s="21"/>
      <c r="AFV194" s="21"/>
      <c r="AFW194" s="21"/>
      <c r="AFX194" s="21"/>
      <c r="AFY194" s="21"/>
      <c r="AFZ194" s="21"/>
      <c r="AGA194" s="21"/>
      <c r="AGB194" s="21"/>
      <c r="AGC194" s="21"/>
      <c r="AGD194" s="21"/>
      <c r="AGE194" s="21"/>
      <c r="AGF194" s="21"/>
      <c r="AGG194" s="21"/>
      <c r="AGH194" s="21"/>
      <c r="AGI194" s="21"/>
      <c r="AGJ194" s="21"/>
      <c r="AGK194" s="21"/>
      <c r="AGL194" s="21"/>
      <c r="AGM194" s="21"/>
      <c r="AGN194" s="21"/>
      <c r="AGO194" s="21"/>
      <c r="AGP194" s="21"/>
      <c r="AGQ194" s="21"/>
      <c r="AGR194" s="21"/>
      <c r="AGS194" s="21"/>
      <c r="AGT194" s="21"/>
      <c r="AGU194" s="21"/>
      <c r="AGV194" s="21"/>
      <c r="AGW194" s="21"/>
      <c r="AGX194" s="21"/>
      <c r="AGY194" s="21"/>
      <c r="AGZ194" s="21"/>
      <c r="AHA194" s="21"/>
      <c r="AHB194" s="21"/>
      <c r="AHC194" s="21"/>
      <c r="AHD194" s="21"/>
      <c r="AHE194" s="21"/>
      <c r="AHF194" s="21"/>
      <c r="AHG194" s="21"/>
      <c r="AHH194" s="21"/>
      <c r="AHI194" s="21"/>
      <c r="AHJ194" s="21"/>
      <c r="AHK194" s="21"/>
      <c r="AHL194" s="21"/>
      <c r="AHM194" s="21"/>
      <c r="AHN194" s="21"/>
      <c r="AHO194" s="21"/>
      <c r="AHP194" s="21"/>
      <c r="AHQ194" s="21"/>
      <c r="AHR194" s="21"/>
      <c r="AHS194" s="21"/>
      <c r="AHT194" s="21"/>
      <c r="AHU194" s="21"/>
      <c r="AHV194" s="21"/>
      <c r="AHW194" s="21"/>
      <c r="AHX194" s="21"/>
      <c r="AHY194" s="21"/>
      <c r="AHZ194" s="21"/>
      <c r="AIA194" s="21"/>
      <c r="AIB194" s="21"/>
      <c r="AIC194" s="21"/>
      <c r="AID194" s="21"/>
      <c r="AIE194" s="21"/>
      <c r="AIF194" s="21"/>
      <c r="AIG194" s="21"/>
      <c r="AIH194" s="21"/>
      <c r="AII194" s="21"/>
      <c r="AIJ194" s="21"/>
      <c r="AIK194" s="21"/>
      <c r="AIL194" s="21"/>
      <c r="AIM194" s="21"/>
      <c r="AIN194" s="21"/>
      <c r="AIO194" s="21"/>
      <c r="AIP194" s="21"/>
      <c r="AIQ194" s="21"/>
      <c r="AIR194" s="21"/>
      <c r="AIS194" s="21"/>
      <c r="AIT194" s="21"/>
      <c r="AIU194" s="21"/>
      <c r="AIV194" s="21"/>
      <c r="AIW194" s="21"/>
      <c r="AIX194" s="21"/>
      <c r="AIY194" s="21"/>
      <c r="AIZ194" s="21"/>
      <c r="AJA194" s="21"/>
      <c r="AJB194" s="21"/>
      <c r="AJC194" s="21"/>
      <c r="AJD194" s="21"/>
      <c r="AJE194" s="21"/>
      <c r="AJF194" s="21"/>
      <c r="AJG194" s="21"/>
      <c r="AJH194" s="21"/>
      <c r="AJI194" s="21"/>
      <c r="AJJ194" s="21"/>
      <c r="AJK194" s="21"/>
      <c r="AJL194" s="21"/>
      <c r="AJM194" s="21"/>
      <c r="AJN194" s="21"/>
      <c r="AJO194" s="21"/>
      <c r="AJP194" s="21"/>
      <c r="AJQ194" s="21"/>
      <c r="AJR194" s="21"/>
      <c r="AJS194" s="21"/>
      <c r="AJT194" s="21"/>
      <c r="AJU194" s="21"/>
      <c r="AJV194" s="21"/>
      <c r="AJW194" s="21"/>
      <c r="AJX194" s="21"/>
      <c r="AJY194" s="21"/>
      <c r="AJZ194" s="21"/>
      <c r="AKA194" s="21"/>
      <c r="AKB194" s="21"/>
      <c r="AKC194" s="21"/>
      <c r="AKD194" s="21"/>
      <c r="AKE194" s="21"/>
      <c r="AKF194" s="21"/>
      <c r="AKG194" s="21"/>
      <c r="AKH194" s="21"/>
      <c r="AKI194" s="21"/>
      <c r="AKJ194" s="21"/>
      <c r="AKK194" s="21"/>
      <c r="AKL194" s="21"/>
      <c r="AKM194" s="21"/>
      <c r="AKN194" s="21"/>
      <c r="AKO194" s="21"/>
      <c r="AKP194" s="21"/>
      <c r="AKQ194" s="21"/>
      <c r="AKR194" s="21"/>
      <c r="AKS194" s="21"/>
      <c r="AKT194" s="21"/>
      <c r="AKU194" s="21"/>
      <c r="AKV194" s="21"/>
      <c r="AKW194" s="21"/>
      <c r="AKX194" s="21"/>
      <c r="AKY194" s="21"/>
      <c r="AKZ194" s="21"/>
      <c r="ALA194" s="21"/>
      <c r="ALB194" s="21"/>
      <c r="ALC194" s="21"/>
      <c r="ALD194" s="21"/>
      <c r="ALE194" s="21"/>
      <c r="ALF194" s="21"/>
      <c r="ALG194" s="21"/>
      <c r="ALH194" s="21"/>
      <c r="ALI194" s="21"/>
      <c r="ALJ194" s="21"/>
      <c r="ALK194" s="21"/>
      <c r="ALL194" s="21"/>
      <c r="ALM194" s="21"/>
      <c r="ALN194" s="21"/>
      <c r="ALO194" s="21"/>
      <c r="ALP194" s="21"/>
      <c r="ALQ194" s="21"/>
      <c r="ALR194" s="21"/>
      <c r="ALS194" s="21"/>
      <c r="ALT194" s="21"/>
      <c r="ALU194" s="21"/>
      <c r="ALV194" s="21"/>
      <c r="ALW194" s="21"/>
      <c r="ALX194" s="21"/>
      <c r="ALY194" s="21"/>
      <c r="ALZ194" s="21"/>
      <c r="AMA194" s="21"/>
      <c r="AMB194" s="21"/>
      <c r="AMC194" s="21"/>
      <c r="AMD194" s="21"/>
      <c r="AME194" s="21"/>
      <c r="AMF194" s="21"/>
      <c r="AMG194" s="21"/>
      <c r="AMH194" s="21"/>
      <c r="AMI194" s="21"/>
      <c r="AMJ194" s="21"/>
      <c r="AMK194" s="21"/>
      <c r="AML194" s="21"/>
      <c r="AMM194" s="21"/>
      <c r="AMN194" s="21"/>
      <c r="AMO194" s="21"/>
      <c r="AMP194" s="21"/>
      <c r="AMQ194" s="21"/>
      <c r="AMR194" s="21"/>
      <c r="AMS194" s="21"/>
      <c r="AMT194" s="21"/>
      <c r="AMU194" s="21"/>
      <c r="AMV194" s="21"/>
      <c r="AMW194" s="21"/>
    </row>
    <row r="195" spans="1:1037" s="33" customFormat="1" ht="218.25" hidden="1" thickTop="1" thickBot="1" x14ac:dyDescent="0.25">
      <c r="A195" s="23" t="s">
        <v>201</v>
      </c>
      <c r="B195" s="23" t="s">
        <v>141</v>
      </c>
      <c r="C195" s="23" t="s">
        <v>288</v>
      </c>
      <c r="D195" s="23" t="s">
        <v>83</v>
      </c>
      <c r="E195" s="23" t="s">
        <v>1053</v>
      </c>
      <c r="F195" s="23" t="s">
        <v>1057</v>
      </c>
      <c r="G195" s="23" t="s">
        <v>1055</v>
      </c>
      <c r="H195" s="23" t="s">
        <v>1055</v>
      </c>
      <c r="I195" s="24" t="s">
        <v>232</v>
      </c>
      <c r="J195" s="189" t="str">
        <f>+VLOOKUP(I195,Feuil1!A:C,2,FALSE)</f>
        <v>R2-2-1-14</v>
      </c>
      <c r="K195" s="24" t="s">
        <v>335</v>
      </c>
      <c r="L195" s="29"/>
      <c r="M195" s="59">
        <v>4</v>
      </c>
      <c r="N195" s="60">
        <v>4</v>
      </c>
      <c r="O195" s="42">
        <f t="shared" ref="O195:O258" si="15">M195*N195</f>
        <v>16</v>
      </c>
      <c r="P195" s="42">
        <f t="shared" ref="P195:P258" si="16">_xlfn.IFS(O195&lt;1,"KO",O195&lt;=3,1,O195&lt;=6,2,O195&lt;=16,3,O195&lt;16,"KO")</f>
        <v>3</v>
      </c>
      <c r="Q195" s="44" t="s">
        <v>336</v>
      </c>
      <c r="R195" s="59">
        <v>2</v>
      </c>
      <c r="S195" s="25" t="s">
        <v>337</v>
      </c>
      <c r="T195" s="59">
        <v>5</v>
      </c>
      <c r="U195" s="25" t="s">
        <v>338</v>
      </c>
      <c r="V195" s="59">
        <v>4</v>
      </c>
      <c r="W195" s="41">
        <f t="shared" ref="W195:W258" si="17">R195+T195+V195</f>
        <v>11</v>
      </c>
      <c r="X195" s="50">
        <f t="shared" ref="X195:X258" si="18">_xlfn.IFS(W195&lt;0,"KO",W195&lt;=5,3,W195&lt;=10,2,W195&lt;=15,1,W195&gt;16,"KO")</f>
        <v>1</v>
      </c>
      <c r="Y195" s="52">
        <f t="shared" ref="Y195:Y258" si="19">P195*X195</f>
        <v>3</v>
      </c>
      <c r="Z195" s="23"/>
      <c r="AA195" s="57"/>
      <c r="AB195" s="23"/>
      <c r="AC195" s="23"/>
      <c r="AD195" s="23"/>
      <c r="AE195" s="21"/>
      <c r="AF195" s="21"/>
      <c r="AG195" s="21"/>
      <c r="AH195" s="21"/>
      <c r="AI195" s="21"/>
      <c r="AJ195" s="21"/>
      <c r="AK195" s="21"/>
      <c r="AL195" s="21"/>
      <c r="AM195" s="21"/>
      <c r="AN195" s="21"/>
      <c r="AO195" s="21"/>
      <c r="AP195" s="21"/>
      <c r="AQ195" s="21"/>
      <c r="AR195" s="21"/>
      <c r="AS195" s="21"/>
      <c r="AT195" s="21"/>
      <c r="AU195" s="21"/>
      <c r="AV195" s="21"/>
      <c r="AW195" s="21"/>
      <c r="AX195" s="21"/>
      <c r="AY195" s="21"/>
      <c r="AZ195" s="21"/>
      <c r="BA195" s="21"/>
      <c r="BB195" s="21"/>
      <c r="BC195" s="21"/>
      <c r="BD195" s="21"/>
      <c r="BE195" s="21"/>
      <c r="BF195" s="21"/>
      <c r="BG195" s="21"/>
      <c r="BH195" s="21"/>
      <c r="BI195" s="21"/>
      <c r="BJ195" s="21"/>
      <c r="BK195" s="21"/>
      <c r="BL195" s="21"/>
      <c r="BM195" s="21"/>
      <c r="BN195" s="21"/>
      <c r="BO195" s="21"/>
      <c r="BP195" s="21"/>
      <c r="BQ195" s="21"/>
      <c r="BR195" s="21"/>
      <c r="BS195" s="21"/>
      <c r="BT195" s="21"/>
      <c r="BU195" s="21"/>
      <c r="BV195" s="21"/>
      <c r="BW195" s="21"/>
      <c r="BX195" s="21"/>
      <c r="BY195" s="21"/>
      <c r="BZ195" s="21"/>
      <c r="CA195" s="21"/>
      <c r="CB195" s="21"/>
      <c r="CC195" s="21"/>
      <c r="CD195" s="21"/>
      <c r="CE195" s="21"/>
      <c r="CF195" s="21"/>
      <c r="CG195" s="21"/>
      <c r="CH195" s="21"/>
      <c r="CI195" s="21"/>
      <c r="CJ195" s="21"/>
      <c r="CK195" s="21"/>
      <c r="CL195" s="21"/>
      <c r="CM195" s="21"/>
      <c r="CN195" s="21"/>
      <c r="CO195" s="21"/>
      <c r="CP195" s="21"/>
      <c r="CQ195" s="21"/>
      <c r="CR195" s="21"/>
      <c r="CS195" s="21"/>
      <c r="CT195" s="21"/>
      <c r="CU195" s="21"/>
      <c r="CV195" s="21"/>
      <c r="CW195" s="21"/>
      <c r="CX195" s="21"/>
      <c r="CY195" s="21"/>
      <c r="CZ195" s="21"/>
      <c r="DA195" s="21"/>
      <c r="DB195" s="21"/>
      <c r="DC195" s="21"/>
      <c r="DD195" s="21"/>
      <c r="DE195" s="21"/>
      <c r="DF195" s="21"/>
      <c r="DG195" s="21"/>
      <c r="DH195" s="21"/>
      <c r="DI195" s="21"/>
      <c r="DJ195" s="21"/>
      <c r="DK195" s="21"/>
      <c r="DL195" s="21"/>
      <c r="DM195" s="21"/>
      <c r="DN195" s="21"/>
      <c r="DO195" s="21"/>
      <c r="DP195" s="21"/>
      <c r="DQ195" s="21"/>
      <c r="DR195" s="21"/>
      <c r="DS195" s="21"/>
      <c r="DT195" s="21"/>
      <c r="DU195" s="21"/>
      <c r="DV195" s="21"/>
      <c r="DW195" s="21"/>
      <c r="DX195" s="21"/>
      <c r="DY195" s="21"/>
      <c r="DZ195" s="21"/>
      <c r="EA195" s="21"/>
      <c r="EB195" s="21"/>
      <c r="EC195" s="21"/>
      <c r="ED195" s="21"/>
      <c r="EE195" s="21"/>
      <c r="EF195" s="21"/>
      <c r="EG195" s="21"/>
      <c r="EH195" s="21"/>
      <c r="EI195" s="21"/>
      <c r="EJ195" s="21"/>
      <c r="EK195" s="21"/>
      <c r="EL195" s="21"/>
      <c r="EM195" s="21"/>
      <c r="EN195" s="21"/>
      <c r="EO195" s="21"/>
      <c r="EP195" s="21"/>
      <c r="EQ195" s="21"/>
      <c r="ER195" s="21"/>
      <c r="ES195" s="21"/>
      <c r="ET195" s="21"/>
      <c r="EU195" s="21"/>
      <c r="EV195" s="21"/>
      <c r="EW195" s="21"/>
      <c r="EX195" s="21"/>
      <c r="EY195" s="21"/>
      <c r="EZ195" s="21"/>
      <c r="FA195" s="21"/>
      <c r="FB195" s="21"/>
      <c r="FC195" s="21"/>
      <c r="FD195" s="21"/>
      <c r="FE195" s="21"/>
      <c r="FF195" s="21"/>
      <c r="FG195" s="21"/>
      <c r="FH195" s="21"/>
      <c r="FI195" s="21"/>
      <c r="FJ195" s="21"/>
      <c r="FK195" s="21"/>
      <c r="FL195" s="21"/>
      <c r="FM195" s="21"/>
      <c r="FN195" s="21"/>
      <c r="FO195" s="21"/>
      <c r="FP195" s="21"/>
      <c r="FQ195" s="21"/>
      <c r="FR195" s="21"/>
      <c r="FS195" s="21"/>
      <c r="FT195" s="21"/>
      <c r="FU195" s="21"/>
      <c r="FV195" s="21"/>
      <c r="FW195" s="21"/>
      <c r="FX195" s="21"/>
      <c r="FY195" s="21"/>
      <c r="FZ195" s="21"/>
      <c r="GA195" s="21"/>
      <c r="GB195" s="21"/>
      <c r="GC195" s="21"/>
      <c r="GD195" s="21"/>
      <c r="GE195" s="21"/>
      <c r="GF195" s="21"/>
      <c r="GG195" s="21"/>
      <c r="GH195" s="21"/>
      <c r="GI195" s="21"/>
      <c r="GJ195" s="21"/>
      <c r="GK195" s="21"/>
      <c r="GL195" s="21"/>
      <c r="GM195" s="21"/>
      <c r="GN195" s="21"/>
      <c r="GO195" s="21"/>
      <c r="GP195" s="21"/>
      <c r="GQ195" s="21"/>
      <c r="GR195" s="21"/>
      <c r="GS195" s="21"/>
      <c r="GT195" s="21"/>
      <c r="GU195" s="21"/>
      <c r="GV195" s="21"/>
      <c r="GW195" s="21"/>
      <c r="GX195" s="21"/>
      <c r="GY195" s="21"/>
      <c r="GZ195" s="21"/>
      <c r="HA195" s="21"/>
      <c r="HB195" s="21"/>
      <c r="HC195" s="21"/>
      <c r="HD195" s="21"/>
      <c r="HE195" s="21"/>
      <c r="HF195" s="21"/>
      <c r="HG195" s="21"/>
      <c r="HH195" s="21"/>
      <c r="HI195" s="21"/>
      <c r="HJ195" s="21"/>
      <c r="HK195" s="21"/>
      <c r="HL195" s="21"/>
      <c r="HM195" s="21"/>
      <c r="HN195" s="21"/>
      <c r="HO195" s="21"/>
      <c r="HP195" s="21"/>
      <c r="HQ195" s="21"/>
      <c r="HR195" s="21"/>
      <c r="HS195" s="21"/>
      <c r="HT195" s="21"/>
      <c r="HU195" s="21"/>
      <c r="HV195" s="21"/>
      <c r="HW195" s="21"/>
      <c r="HX195" s="21"/>
      <c r="HY195" s="21"/>
      <c r="HZ195" s="21"/>
      <c r="IA195" s="21"/>
      <c r="IB195" s="21"/>
      <c r="IC195" s="21"/>
      <c r="ID195" s="21"/>
      <c r="IE195" s="21"/>
      <c r="IF195" s="21"/>
      <c r="IG195" s="21"/>
      <c r="IH195" s="21"/>
      <c r="II195" s="21"/>
      <c r="IJ195" s="21"/>
      <c r="IK195" s="21"/>
      <c r="IL195" s="21"/>
      <c r="IM195" s="21"/>
      <c r="IN195" s="21"/>
      <c r="IO195" s="21"/>
      <c r="IP195" s="21"/>
      <c r="IQ195" s="21"/>
      <c r="IR195" s="21"/>
      <c r="IS195" s="21"/>
      <c r="IT195" s="21"/>
      <c r="IU195" s="21"/>
      <c r="IV195" s="21"/>
      <c r="IW195" s="21"/>
      <c r="IX195" s="21"/>
      <c r="IY195" s="21"/>
      <c r="IZ195" s="21"/>
      <c r="JA195" s="21"/>
      <c r="JB195" s="21"/>
      <c r="JC195" s="21"/>
      <c r="JD195" s="21"/>
      <c r="JE195" s="21"/>
      <c r="JF195" s="21"/>
      <c r="JG195" s="21"/>
      <c r="JH195" s="21"/>
      <c r="JI195" s="21"/>
      <c r="JJ195" s="21"/>
      <c r="JK195" s="21"/>
      <c r="JL195" s="21"/>
      <c r="JM195" s="21"/>
      <c r="JN195" s="21"/>
      <c r="JO195" s="21"/>
      <c r="JP195" s="21"/>
      <c r="JQ195" s="21"/>
      <c r="JR195" s="21"/>
      <c r="JS195" s="21"/>
      <c r="JT195" s="21"/>
      <c r="JU195" s="21"/>
      <c r="JV195" s="21"/>
      <c r="JW195" s="21"/>
      <c r="JX195" s="21"/>
      <c r="JY195" s="21"/>
      <c r="JZ195" s="21"/>
      <c r="KA195" s="21"/>
      <c r="KB195" s="21"/>
      <c r="KC195" s="21"/>
      <c r="KD195" s="21"/>
      <c r="KE195" s="21"/>
      <c r="KF195" s="21"/>
      <c r="KG195" s="21"/>
      <c r="KH195" s="21"/>
      <c r="KI195" s="21"/>
      <c r="KJ195" s="21"/>
      <c r="KK195" s="21"/>
      <c r="KL195" s="21"/>
      <c r="KM195" s="21"/>
      <c r="KN195" s="21"/>
      <c r="KO195" s="21"/>
      <c r="KP195" s="21"/>
      <c r="KQ195" s="21"/>
      <c r="KR195" s="21"/>
      <c r="KS195" s="21"/>
      <c r="KT195" s="21"/>
      <c r="KU195" s="21"/>
      <c r="KV195" s="21"/>
      <c r="KW195" s="21"/>
      <c r="KX195" s="21"/>
      <c r="KY195" s="21"/>
      <c r="KZ195" s="21"/>
      <c r="LA195" s="21"/>
      <c r="LB195" s="21"/>
      <c r="LC195" s="21"/>
      <c r="LD195" s="21"/>
      <c r="LE195" s="21"/>
      <c r="LF195" s="21"/>
      <c r="LG195" s="21"/>
      <c r="LH195" s="21"/>
      <c r="LI195" s="21"/>
      <c r="LJ195" s="21"/>
      <c r="LK195" s="21"/>
      <c r="LL195" s="21"/>
      <c r="LM195" s="21"/>
      <c r="LN195" s="21"/>
      <c r="LO195" s="21"/>
      <c r="LP195" s="21"/>
      <c r="LQ195" s="21"/>
      <c r="LR195" s="21"/>
      <c r="LS195" s="21"/>
      <c r="LT195" s="21"/>
      <c r="LU195" s="21"/>
      <c r="LV195" s="21"/>
      <c r="LW195" s="21"/>
      <c r="LX195" s="21"/>
      <c r="LY195" s="21"/>
      <c r="LZ195" s="21"/>
      <c r="MA195" s="21"/>
      <c r="MB195" s="21"/>
      <c r="MC195" s="21"/>
      <c r="MD195" s="21"/>
      <c r="ME195" s="21"/>
      <c r="MF195" s="21"/>
      <c r="MG195" s="21"/>
      <c r="MH195" s="21"/>
      <c r="MI195" s="21"/>
      <c r="MJ195" s="21"/>
      <c r="MK195" s="21"/>
      <c r="ML195" s="21"/>
      <c r="MM195" s="21"/>
      <c r="MN195" s="21"/>
      <c r="MO195" s="21"/>
      <c r="MP195" s="21"/>
      <c r="MQ195" s="21"/>
      <c r="MR195" s="21"/>
      <c r="MS195" s="21"/>
      <c r="MT195" s="21"/>
      <c r="MU195" s="21"/>
      <c r="MV195" s="21"/>
      <c r="MW195" s="21"/>
      <c r="MX195" s="21"/>
      <c r="MY195" s="21"/>
      <c r="MZ195" s="21"/>
      <c r="NA195" s="21"/>
      <c r="NB195" s="21"/>
      <c r="NC195" s="21"/>
      <c r="ND195" s="21"/>
      <c r="NE195" s="21"/>
      <c r="NF195" s="21"/>
      <c r="NG195" s="21"/>
      <c r="NH195" s="21"/>
      <c r="NI195" s="21"/>
      <c r="NJ195" s="21"/>
      <c r="NK195" s="21"/>
      <c r="NL195" s="21"/>
      <c r="NM195" s="21"/>
      <c r="NN195" s="21"/>
      <c r="NO195" s="21"/>
      <c r="NP195" s="21"/>
      <c r="NQ195" s="21"/>
      <c r="NR195" s="21"/>
      <c r="NS195" s="21"/>
      <c r="NT195" s="21"/>
      <c r="NU195" s="21"/>
      <c r="NV195" s="21"/>
      <c r="NW195" s="21"/>
      <c r="NX195" s="21"/>
      <c r="NY195" s="21"/>
      <c r="NZ195" s="21"/>
      <c r="OA195" s="21"/>
      <c r="OB195" s="21"/>
      <c r="OC195" s="21"/>
      <c r="OD195" s="21"/>
      <c r="OE195" s="21"/>
      <c r="OF195" s="21"/>
      <c r="OG195" s="21"/>
      <c r="OH195" s="21"/>
      <c r="OI195" s="21"/>
      <c r="OJ195" s="21"/>
      <c r="OK195" s="21"/>
      <c r="OL195" s="21"/>
      <c r="OM195" s="21"/>
      <c r="ON195" s="21"/>
      <c r="OO195" s="21"/>
      <c r="OP195" s="21"/>
      <c r="OQ195" s="21"/>
      <c r="OR195" s="21"/>
      <c r="OS195" s="21"/>
      <c r="OT195" s="21"/>
      <c r="OU195" s="21"/>
      <c r="OV195" s="21"/>
      <c r="OW195" s="21"/>
      <c r="OX195" s="21"/>
      <c r="OY195" s="21"/>
      <c r="OZ195" s="21"/>
      <c r="PA195" s="21"/>
      <c r="PB195" s="21"/>
      <c r="PC195" s="21"/>
      <c r="PD195" s="21"/>
      <c r="PE195" s="21"/>
      <c r="PF195" s="21"/>
      <c r="PG195" s="21"/>
      <c r="PH195" s="21"/>
      <c r="PI195" s="21"/>
      <c r="PJ195" s="21"/>
      <c r="PK195" s="21"/>
      <c r="PL195" s="21"/>
      <c r="PM195" s="21"/>
      <c r="PN195" s="21"/>
      <c r="PO195" s="21"/>
      <c r="PP195" s="21"/>
      <c r="PQ195" s="21"/>
      <c r="PR195" s="21"/>
      <c r="PS195" s="21"/>
      <c r="PT195" s="21"/>
      <c r="PU195" s="21"/>
      <c r="PV195" s="21"/>
      <c r="PW195" s="21"/>
      <c r="PX195" s="21"/>
      <c r="PY195" s="21"/>
      <c r="PZ195" s="21"/>
      <c r="QA195" s="21"/>
      <c r="QB195" s="21"/>
      <c r="QC195" s="21"/>
      <c r="QD195" s="21"/>
      <c r="QE195" s="21"/>
      <c r="QF195" s="21"/>
      <c r="QG195" s="21"/>
      <c r="QH195" s="21"/>
      <c r="QI195" s="21"/>
      <c r="QJ195" s="21"/>
      <c r="QK195" s="21"/>
      <c r="QL195" s="21"/>
      <c r="QM195" s="21"/>
      <c r="QN195" s="21"/>
      <c r="QO195" s="21"/>
      <c r="QP195" s="21"/>
      <c r="QQ195" s="21"/>
      <c r="QR195" s="21"/>
      <c r="QS195" s="21"/>
      <c r="QT195" s="21"/>
      <c r="QU195" s="21"/>
      <c r="QV195" s="21"/>
      <c r="QW195" s="21"/>
      <c r="QX195" s="21"/>
      <c r="QY195" s="21"/>
      <c r="QZ195" s="21"/>
      <c r="RA195" s="21"/>
      <c r="RB195" s="21"/>
      <c r="RC195" s="21"/>
      <c r="RD195" s="21"/>
      <c r="RE195" s="21"/>
      <c r="RF195" s="21"/>
      <c r="RG195" s="21"/>
      <c r="RH195" s="21"/>
      <c r="RI195" s="21"/>
      <c r="RJ195" s="21"/>
      <c r="RK195" s="21"/>
      <c r="RL195" s="21"/>
      <c r="RM195" s="21"/>
      <c r="RN195" s="21"/>
      <c r="RO195" s="21"/>
      <c r="RP195" s="21"/>
      <c r="RQ195" s="21"/>
      <c r="RR195" s="21"/>
      <c r="RS195" s="21"/>
      <c r="RT195" s="21"/>
      <c r="RU195" s="21"/>
      <c r="RV195" s="21"/>
      <c r="RW195" s="21"/>
      <c r="RX195" s="21"/>
      <c r="RY195" s="21"/>
      <c r="RZ195" s="21"/>
      <c r="SA195" s="21"/>
      <c r="SB195" s="21"/>
      <c r="SC195" s="21"/>
      <c r="SD195" s="21"/>
      <c r="SE195" s="21"/>
      <c r="SF195" s="21"/>
      <c r="SG195" s="21"/>
      <c r="SH195" s="21"/>
      <c r="SI195" s="21"/>
      <c r="SJ195" s="21"/>
      <c r="SK195" s="21"/>
      <c r="SL195" s="21"/>
      <c r="SM195" s="21"/>
      <c r="SN195" s="21"/>
      <c r="SO195" s="21"/>
      <c r="SP195" s="21"/>
      <c r="SQ195" s="21"/>
      <c r="SR195" s="21"/>
      <c r="SS195" s="21"/>
      <c r="ST195" s="21"/>
      <c r="SU195" s="21"/>
      <c r="SV195" s="21"/>
      <c r="SW195" s="21"/>
      <c r="SX195" s="21"/>
      <c r="SY195" s="21"/>
      <c r="SZ195" s="21"/>
      <c r="TA195" s="21"/>
      <c r="TB195" s="21"/>
      <c r="TC195" s="21"/>
      <c r="TD195" s="21"/>
      <c r="TE195" s="21"/>
      <c r="TF195" s="21"/>
      <c r="TG195" s="21"/>
      <c r="TH195" s="21"/>
      <c r="TI195" s="21"/>
      <c r="TJ195" s="21"/>
      <c r="TK195" s="21"/>
      <c r="TL195" s="21"/>
      <c r="TM195" s="21"/>
      <c r="TN195" s="21"/>
      <c r="TO195" s="21"/>
      <c r="TP195" s="21"/>
      <c r="TQ195" s="21"/>
      <c r="TR195" s="21"/>
      <c r="TS195" s="21"/>
      <c r="TT195" s="21"/>
      <c r="TU195" s="21"/>
      <c r="TV195" s="21"/>
      <c r="TW195" s="21"/>
      <c r="TX195" s="21"/>
      <c r="TY195" s="21"/>
      <c r="TZ195" s="21"/>
      <c r="UA195" s="21"/>
      <c r="UB195" s="21"/>
      <c r="UC195" s="21"/>
      <c r="UD195" s="21"/>
      <c r="UE195" s="21"/>
      <c r="UF195" s="21"/>
      <c r="UG195" s="21"/>
      <c r="UH195" s="21"/>
      <c r="UI195" s="21"/>
      <c r="UJ195" s="21"/>
      <c r="UK195" s="21"/>
      <c r="UL195" s="21"/>
      <c r="UM195" s="21"/>
      <c r="UN195" s="21"/>
      <c r="UO195" s="21"/>
      <c r="UP195" s="21"/>
      <c r="UQ195" s="21"/>
      <c r="UR195" s="21"/>
      <c r="US195" s="21"/>
      <c r="UT195" s="21"/>
      <c r="UU195" s="21"/>
      <c r="UV195" s="21"/>
      <c r="UW195" s="21"/>
      <c r="UX195" s="21"/>
      <c r="UY195" s="21"/>
      <c r="UZ195" s="21"/>
      <c r="VA195" s="21"/>
      <c r="VB195" s="21"/>
      <c r="VC195" s="21"/>
      <c r="VD195" s="21"/>
      <c r="VE195" s="21"/>
      <c r="VF195" s="21"/>
      <c r="VG195" s="21"/>
      <c r="VH195" s="21"/>
      <c r="VI195" s="21"/>
      <c r="VJ195" s="21"/>
      <c r="VK195" s="21"/>
      <c r="VL195" s="21"/>
      <c r="VM195" s="21"/>
      <c r="VN195" s="21"/>
      <c r="VO195" s="21"/>
      <c r="VP195" s="21"/>
      <c r="VQ195" s="21"/>
      <c r="VR195" s="21"/>
      <c r="VS195" s="21"/>
      <c r="VT195" s="21"/>
      <c r="VU195" s="21"/>
      <c r="VV195" s="21"/>
      <c r="VW195" s="21"/>
      <c r="VX195" s="21"/>
      <c r="VY195" s="21"/>
      <c r="VZ195" s="21"/>
      <c r="WA195" s="21"/>
      <c r="WB195" s="21"/>
      <c r="WC195" s="21"/>
      <c r="WD195" s="21"/>
      <c r="WE195" s="21"/>
      <c r="WF195" s="21"/>
      <c r="WG195" s="21"/>
      <c r="WH195" s="21"/>
      <c r="WI195" s="21"/>
      <c r="WJ195" s="21"/>
      <c r="WK195" s="21"/>
      <c r="WL195" s="21"/>
      <c r="WM195" s="21"/>
      <c r="WN195" s="21"/>
      <c r="WO195" s="21"/>
      <c r="WP195" s="21"/>
      <c r="WQ195" s="21"/>
      <c r="WR195" s="21"/>
      <c r="WS195" s="21"/>
      <c r="WT195" s="21"/>
      <c r="WU195" s="21"/>
      <c r="WV195" s="21"/>
      <c r="WW195" s="21"/>
      <c r="WX195" s="21"/>
      <c r="WY195" s="21"/>
      <c r="WZ195" s="21"/>
      <c r="XA195" s="21"/>
      <c r="XB195" s="21"/>
      <c r="XC195" s="21"/>
      <c r="XD195" s="21"/>
      <c r="XE195" s="21"/>
      <c r="XF195" s="21"/>
      <c r="XG195" s="21"/>
      <c r="XH195" s="21"/>
      <c r="XI195" s="21"/>
      <c r="XJ195" s="21"/>
      <c r="XK195" s="21"/>
      <c r="XL195" s="21"/>
      <c r="XM195" s="21"/>
      <c r="XN195" s="21"/>
      <c r="XO195" s="21"/>
      <c r="XP195" s="21"/>
      <c r="XQ195" s="21"/>
      <c r="XR195" s="21"/>
      <c r="XS195" s="21"/>
      <c r="XT195" s="21"/>
      <c r="XU195" s="21"/>
      <c r="XV195" s="21"/>
      <c r="XW195" s="21"/>
      <c r="XX195" s="21"/>
      <c r="XY195" s="21"/>
      <c r="XZ195" s="21"/>
      <c r="YA195" s="21"/>
      <c r="YB195" s="21"/>
      <c r="YC195" s="21"/>
      <c r="YD195" s="21"/>
      <c r="YE195" s="21"/>
      <c r="YF195" s="21"/>
      <c r="YG195" s="21"/>
      <c r="YH195" s="21"/>
      <c r="YI195" s="21"/>
      <c r="YJ195" s="21"/>
      <c r="YK195" s="21"/>
      <c r="YL195" s="21"/>
      <c r="YM195" s="21"/>
      <c r="YN195" s="21"/>
      <c r="YO195" s="21"/>
      <c r="YP195" s="21"/>
      <c r="YQ195" s="21"/>
      <c r="YR195" s="21"/>
      <c r="YS195" s="21"/>
      <c r="YT195" s="21"/>
      <c r="YU195" s="21"/>
      <c r="YV195" s="21"/>
      <c r="YW195" s="21"/>
      <c r="YX195" s="21"/>
      <c r="YY195" s="21"/>
      <c r="YZ195" s="21"/>
      <c r="ZA195" s="21"/>
      <c r="ZB195" s="21"/>
      <c r="ZC195" s="21"/>
      <c r="ZD195" s="21"/>
      <c r="ZE195" s="21"/>
      <c r="ZF195" s="21"/>
      <c r="ZG195" s="21"/>
      <c r="ZH195" s="21"/>
      <c r="ZI195" s="21"/>
      <c r="ZJ195" s="21"/>
      <c r="ZK195" s="21"/>
      <c r="ZL195" s="21"/>
      <c r="ZM195" s="21"/>
      <c r="ZN195" s="21"/>
      <c r="ZO195" s="21"/>
      <c r="ZP195" s="21"/>
      <c r="ZQ195" s="21"/>
      <c r="ZR195" s="21"/>
      <c r="ZS195" s="21"/>
      <c r="ZT195" s="21"/>
      <c r="ZU195" s="21"/>
      <c r="ZV195" s="21"/>
      <c r="ZW195" s="21"/>
      <c r="ZX195" s="21"/>
      <c r="ZY195" s="21"/>
      <c r="ZZ195" s="21"/>
      <c r="AAA195" s="21"/>
      <c r="AAB195" s="21"/>
      <c r="AAC195" s="21"/>
      <c r="AAD195" s="21"/>
      <c r="AAE195" s="21"/>
      <c r="AAF195" s="21"/>
      <c r="AAG195" s="21"/>
      <c r="AAH195" s="21"/>
      <c r="AAI195" s="21"/>
      <c r="AAJ195" s="21"/>
      <c r="AAK195" s="21"/>
      <c r="AAL195" s="21"/>
      <c r="AAM195" s="21"/>
      <c r="AAN195" s="21"/>
      <c r="AAO195" s="21"/>
      <c r="AAP195" s="21"/>
      <c r="AAQ195" s="21"/>
      <c r="AAR195" s="21"/>
      <c r="AAS195" s="21"/>
      <c r="AAT195" s="21"/>
      <c r="AAU195" s="21"/>
      <c r="AAV195" s="21"/>
      <c r="AAW195" s="21"/>
      <c r="AAX195" s="21"/>
      <c r="AAY195" s="21"/>
      <c r="AAZ195" s="21"/>
      <c r="ABA195" s="21"/>
      <c r="ABB195" s="21"/>
      <c r="ABC195" s="21"/>
      <c r="ABD195" s="21"/>
      <c r="ABE195" s="21"/>
      <c r="ABF195" s="21"/>
      <c r="ABG195" s="21"/>
      <c r="ABH195" s="21"/>
      <c r="ABI195" s="21"/>
      <c r="ABJ195" s="21"/>
      <c r="ABK195" s="21"/>
      <c r="ABL195" s="21"/>
      <c r="ABM195" s="21"/>
      <c r="ABN195" s="21"/>
      <c r="ABO195" s="21"/>
      <c r="ABP195" s="21"/>
      <c r="ABQ195" s="21"/>
      <c r="ABR195" s="21"/>
      <c r="ABS195" s="21"/>
      <c r="ABT195" s="21"/>
      <c r="ABU195" s="21"/>
      <c r="ABV195" s="21"/>
      <c r="ABW195" s="21"/>
      <c r="ABX195" s="21"/>
      <c r="ABY195" s="21"/>
      <c r="ABZ195" s="21"/>
      <c r="ACA195" s="21"/>
      <c r="ACB195" s="21"/>
      <c r="ACC195" s="21"/>
      <c r="ACD195" s="21"/>
      <c r="ACE195" s="21"/>
      <c r="ACF195" s="21"/>
      <c r="ACG195" s="21"/>
      <c r="ACH195" s="21"/>
      <c r="ACI195" s="21"/>
      <c r="ACJ195" s="21"/>
      <c r="ACK195" s="21"/>
      <c r="ACL195" s="21"/>
      <c r="ACM195" s="21"/>
      <c r="ACN195" s="21"/>
      <c r="ACO195" s="21"/>
      <c r="ACP195" s="21"/>
      <c r="ACQ195" s="21"/>
      <c r="ACR195" s="21"/>
      <c r="ACS195" s="21"/>
      <c r="ACT195" s="21"/>
      <c r="ACU195" s="21"/>
      <c r="ACV195" s="21"/>
      <c r="ACW195" s="21"/>
      <c r="ACX195" s="21"/>
      <c r="ACY195" s="21"/>
      <c r="ACZ195" s="21"/>
      <c r="ADA195" s="21"/>
      <c r="ADB195" s="21"/>
      <c r="ADC195" s="21"/>
      <c r="ADD195" s="21"/>
      <c r="ADE195" s="21"/>
      <c r="ADF195" s="21"/>
      <c r="ADG195" s="21"/>
      <c r="ADH195" s="21"/>
      <c r="ADI195" s="21"/>
      <c r="ADJ195" s="21"/>
      <c r="ADK195" s="21"/>
      <c r="ADL195" s="21"/>
      <c r="ADM195" s="21"/>
      <c r="ADN195" s="21"/>
      <c r="ADO195" s="21"/>
      <c r="ADP195" s="21"/>
      <c r="ADQ195" s="21"/>
      <c r="ADR195" s="21"/>
      <c r="ADS195" s="21"/>
      <c r="ADT195" s="21"/>
      <c r="ADU195" s="21"/>
      <c r="ADV195" s="21"/>
      <c r="ADW195" s="21"/>
      <c r="ADX195" s="21"/>
      <c r="ADY195" s="21"/>
      <c r="ADZ195" s="21"/>
      <c r="AEA195" s="21"/>
      <c r="AEB195" s="21"/>
      <c r="AEC195" s="21"/>
      <c r="AED195" s="21"/>
      <c r="AEE195" s="21"/>
      <c r="AEF195" s="21"/>
      <c r="AEG195" s="21"/>
      <c r="AEH195" s="21"/>
      <c r="AEI195" s="21"/>
      <c r="AEJ195" s="21"/>
      <c r="AEK195" s="21"/>
      <c r="AEL195" s="21"/>
      <c r="AEM195" s="21"/>
      <c r="AEN195" s="21"/>
      <c r="AEO195" s="21"/>
      <c r="AEP195" s="21"/>
      <c r="AEQ195" s="21"/>
      <c r="AER195" s="21"/>
      <c r="AES195" s="21"/>
      <c r="AET195" s="21"/>
      <c r="AEU195" s="21"/>
      <c r="AEV195" s="21"/>
      <c r="AEW195" s="21"/>
      <c r="AEX195" s="21"/>
      <c r="AEY195" s="21"/>
      <c r="AEZ195" s="21"/>
      <c r="AFA195" s="21"/>
      <c r="AFB195" s="21"/>
      <c r="AFC195" s="21"/>
      <c r="AFD195" s="21"/>
      <c r="AFE195" s="21"/>
      <c r="AFF195" s="21"/>
      <c r="AFG195" s="21"/>
      <c r="AFH195" s="21"/>
      <c r="AFI195" s="21"/>
      <c r="AFJ195" s="21"/>
      <c r="AFK195" s="21"/>
      <c r="AFL195" s="21"/>
      <c r="AFM195" s="21"/>
      <c r="AFN195" s="21"/>
      <c r="AFO195" s="21"/>
      <c r="AFP195" s="21"/>
      <c r="AFQ195" s="21"/>
      <c r="AFR195" s="21"/>
      <c r="AFS195" s="21"/>
      <c r="AFT195" s="21"/>
      <c r="AFU195" s="21"/>
      <c r="AFV195" s="21"/>
      <c r="AFW195" s="21"/>
      <c r="AFX195" s="21"/>
      <c r="AFY195" s="21"/>
      <c r="AFZ195" s="21"/>
      <c r="AGA195" s="21"/>
      <c r="AGB195" s="21"/>
      <c r="AGC195" s="21"/>
      <c r="AGD195" s="21"/>
      <c r="AGE195" s="21"/>
      <c r="AGF195" s="21"/>
      <c r="AGG195" s="21"/>
      <c r="AGH195" s="21"/>
      <c r="AGI195" s="21"/>
      <c r="AGJ195" s="21"/>
      <c r="AGK195" s="21"/>
      <c r="AGL195" s="21"/>
      <c r="AGM195" s="21"/>
      <c r="AGN195" s="21"/>
      <c r="AGO195" s="21"/>
      <c r="AGP195" s="21"/>
      <c r="AGQ195" s="21"/>
      <c r="AGR195" s="21"/>
      <c r="AGS195" s="21"/>
      <c r="AGT195" s="21"/>
      <c r="AGU195" s="21"/>
      <c r="AGV195" s="21"/>
      <c r="AGW195" s="21"/>
      <c r="AGX195" s="21"/>
      <c r="AGY195" s="21"/>
      <c r="AGZ195" s="21"/>
      <c r="AHA195" s="21"/>
      <c r="AHB195" s="21"/>
      <c r="AHC195" s="21"/>
      <c r="AHD195" s="21"/>
      <c r="AHE195" s="21"/>
      <c r="AHF195" s="21"/>
      <c r="AHG195" s="21"/>
      <c r="AHH195" s="21"/>
      <c r="AHI195" s="21"/>
      <c r="AHJ195" s="21"/>
      <c r="AHK195" s="21"/>
      <c r="AHL195" s="21"/>
      <c r="AHM195" s="21"/>
      <c r="AHN195" s="21"/>
      <c r="AHO195" s="21"/>
      <c r="AHP195" s="21"/>
      <c r="AHQ195" s="21"/>
      <c r="AHR195" s="21"/>
      <c r="AHS195" s="21"/>
      <c r="AHT195" s="21"/>
      <c r="AHU195" s="21"/>
      <c r="AHV195" s="21"/>
      <c r="AHW195" s="21"/>
      <c r="AHX195" s="21"/>
      <c r="AHY195" s="21"/>
      <c r="AHZ195" s="21"/>
      <c r="AIA195" s="21"/>
      <c r="AIB195" s="21"/>
      <c r="AIC195" s="21"/>
      <c r="AID195" s="21"/>
      <c r="AIE195" s="21"/>
      <c r="AIF195" s="21"/>
      <c r="AIG195" s="21"/>
      <c r="AIH195" s="21"/>
      <c r="AII195" s="21"/>
      <c r="AIJ195" s="21"/>
      <c r="AIK195" s="21"/>
      <c r="AIL195" s="21"/>
      <c r="AIM195" s="21"/>
      <c r="AIN195" s="21"/>
      <c r="AIO195" s="21"/>
      <c r="AIP195" s="21"/>
      <c r="AIQ195" s="21"/>
      <c r="AIR195" s="21"/>
      <c r="AIS195" s="21"/>
      <c r="AIT195" s="21"/>
      <c r="AIU195" s="21"/>
      <c r="AIV195" s="21"/>
      <c r="AIW195" s="21"/>
      <c r="AIX195" s="21"/>
      <c r="AIY195" s="21"/>
      <c r="AIZ195" s="21"/>
      <c r="AJA195" s="21"/>
      <c r="AJB195" s="21"/>
      <c r="AJC195" s="21"/>
      <c r="AJD195" s="21"/>
      <c r="AJE195" s="21"/>
      <c r="AJF195" s="21"/>
      <c r="AJG195" s="21"/>
      <c r="AJH195" s="21"/>
      <c r="AJI195" s="21"/>
      <c r="AJJ195" s="21"/>
      <c r="AJK195" s="21"/>
      <c r="AJL195" s="21"/>
      <c r="AJM195" s="21"/>
      <c r="AJN195" s="21"/>
      <c r="AJO195" s="21"/>
      <c r="AJP195" s="21"/>
      <c r="AJQ195" s="21"/>
      <c r="AJR195" s="21"/>
      <c r="AJS195" s="21"/>
      <c r="AJT195" s="21"/>
      <c r="AJU195" s="21"/>
      <c r="AJV195" s="21"/>
      <c r="AJW195" s="21"/>
      <c r="AJX195" s="21"/>
      <c r="AJY195" s="21"/>
      <c r="AJZ195" s="21"/>
      <c r="AKA195" s="21"/>
      <c r="AKB195" s="21"/>
      <c r="AKC195" s="21"/>
      <c r="AKD195" s="21"/>
      <c r="AKE195" s="21"/>
      <c r="AKF195" s="21"/>
      <c r="AKG195" s="21"/>
      <c r="AKH195" s="21"/>
      <c r="AKI195" s="21"/>
      <c r="AKJ195" s="21"/>
      <c r="AKK195" s="21"/>
      <c r="AKL195" s="21"/>
      <c r="AKM195" s="21"/>
      <c r="AKN195" s="21"/>
      <c r="AKO195" s="21"/>
      <c r="AKP195" s="21"/>
      <c r="AKQ195" s="21"/>
      <c r="AKR195" s="21"/>
      <c r="AKS195" s="21"/>
      <c r="AKT195" s="21"/>
      <c r="AKU195" s="21"/>
      <c r="AKV195" s="21"/>
      <c r="AKW195" s="21"/>
      <c r="AKX195" s="21"/>
      <c r="AKY195" s="21"/>
      <c r="AKZ195" s="21"/>
      <c r="ALA195" s="21"/>
      <c r="ALB195" s="21"/>
      <c r="ALC195" s="21"/>
      <c r="ALD195" s="21"/>
      <c r="ALE195" s="21"/>
      <c r="ALF195" s="21"/>
      <c r="ALG195" s="21"/>
      <c r="ALH195" s="21"/>
      <c r="ALI195" s="21"/>
      <c r="ALJ195" s="21"/>
      <c r="ALK195" s="21"/>
      <c r="ALL195" s="21"/>
      <c r="ALM195" s="21"/>
      <c r="ALN195" s="21"/>
      <c r="ALO195" s="21"/>
      <c r="ALP195" s="21"/>
      <c r="ALQ195" s="21"/>
      <c r="ALR195" s="21"/>
      <c r="ALS195" s="21"/>
      <c r="ALT195" s="21"/>
      <c r="ALU195" s="21"/>
      <c r="ALV195" s="21"/>
      <c r="ALW195" s="21"/>
      <c r="ALX195" s="21"/>
      <c r="ALY195" s="21"/>
      <c r="ALZ195" s="21"/>
      <c r="AMA195" s="21"/>
      <c r="AMB195" s="21"/>
      <c r="AMC195" s="21"/>
      <c r="AMD195" s="21"/>
      <c r="AME195" s="21"/>
      <c r="AMF195" s="21"/>
      <c r="AMG195" s="21"/>
      <c r="AMH195" s="21"/>
      <c r="AMI195" s="21"/>
      <c r="AMJ195" s="21"/>
      <c r="AMK195" s="21"/>
      <c r="AML195" s="21"/>
      <c r="AMM195" s="21"/>
      <c r="AMN195" s="21"/>
      <c r="AMO195" s="21"/>
      <c r="AMP195" s="21"/>
      <c r="AMQ195" s="21"/>
      <c r="AMR195" s="21"/>
      <c r="AMS195" s="21"/>
      <c r="AMT195" s="21"/>
      <c r="AMU195" s="21"/>
      <c r="AMV195" s="21"/>
      <c r="AMW195" s="21"/>
    </row>
    <row r="196" spans="1:1037" s="33" customFormat="1" ht="39.75" hidden="1" thickTop="1" thickBot="1" x14ac:dyDescent="0.25">
      <c r="A196" s="23" t="s">
        <v>201</v>
      </c>
      <c r="B196" s="23" t="s">
        <v>141</v>
      </c>
      <c r="C196" s="23" t="s">
        <v>288</v>
      </c>
      <c r="D196" s="23" t="s">
        <v>83</v>
      </c>
      <c r="E196" s="23" t="s">
        <v>1053</v>
      </c>
      <c r="F196" s="23" t="s">
        <v>1057</v>
      </c>
      <c r="G196" s="23" t="s">
        <v>1055</v>
      </c>
      <c r="H196" s="23" t="s">
        <v>1055</v>
      </c>
      <c r="I196" s="24" t="s">
        <v>232</v>
      </c>
      <c r="J196" s="189" t="str">
        <f>+VLOOKUP(I196,Feuil1!A:C,2,FALSE)</f>
        <v>R2-2-1-14</v>
      </c>
      <c r="K196" s="24" t="s">
        <v>339</v>
      </c>
      <c r="L196" s="29"/>
      <c r="M196" s="59">
        <v>4</v>
      </c>
      <c r="N196" s="60">
        <v>4</v>
      </c>
      <c r="O196" s="42">
        <f t="shared" si="15"/>
        <v>16</v>
      </c>
      <c r="P196" s="42">
        <f t="shared" si="16"/>
        <v>3</v>
      </c>
      <c r="Q196" s="44"/>
      <c r="R196" s="59">
        <v>2</v>
      </c>
      <c r="S196" s="25"/>
      <c r="T196" s="59">
        <v>5</v>
      </c>
      <c r="U196" s="25"/>
      <c r="V196" s="59">
        <v>4</v>
      </c>
      <c r="W196" s="41">
        <f t="shared" si="17"/>
        <v>11</v>
      </c>
      <c r="X196" s="50">
        <f t="shared" si="18"/>
        <v>1</v>
      </c>
      <c r="Y196" s="52">
        <f t="shared" si="19"/>
        <v>3</v>
      </c>
      <c r="Z196" s="23"/>
      <c r="AA196" s="57"/>
      <c r="AB196" s="23"/>
      <c r="AC196" s="23"/>
      <c r="AD196" s="23"/>
      <c r="AE196" s="21"/>
      <c r="AF196" s="21"/>
      <c r="AG196" s="21"/>
      <c r="AH196" s="21"/>
      <c r="AI196" s="21"/>
      <c r="AJ196" s="21"/>
      <c r="AK196" s="21"/>
      <c r="AL196" s="21"/>
      <c r="AM196" s="21"/>
      <c r="AN196" s="21"/>
      <c r="AO196" s="21"/>
      <c r="AP196" s="21"/>
      <c r="AQ196" s="21"/>
      <c r="AR196" s="21"/>
      <c r="AS196" s="21"/>
      <c r="AT196" s="21"/>
      <c r="AU196" s="21"/>
      <c r="AV196" s="21"/>
      <c r="AW196" s="21"/>
      <c r="AX196" s="21"/>
      <c r="AY196" s="21"/>
      <c r="AZ196" s="21"/>
      <c r="BA196" s="21"/>
      <c r="BB196" s="21"/>
      <c r="BC196" s="21"/>
      <c r="BD196" s="21"/>
      <c r="BE196" s="21"/>
      <c r="BF196" s="21"/>
      <c r="BG196" s="21"/>
      <c r="BH196" s="21"/>
      <c r="BI196" s="21"/>
      <c r="BJ196" s="21"/>
      <c r="BK196" s="21"/>
      <c r="BL196" s="21"/>
      <c r="BM196" s="21"/>
      <c r="BN196" s="21"/>
      <c r="BO196" s="21"/>
      <c r="BP196" s="21"/>
      <c r="BQ196" s="21"/>
      <c r="BR196" s="21"/>
      <c r="BS196" s="21"/>
      <c r="BT196" s="21"/>
      <c r="BU196" s="21"/>
      <c r="BV196" s="21"/>
      <c r="BW196" s="21"/>
      <c r="BX196" s="21"/>
      <c r="BY196" s="21"/>
      <c r="BZ196" s="21"/>
      <c r="CA196" s="21"/>
      <c r="CB196" s="21"/>
      <c r="CC196" s="21"/>
      <c r="CD196" s="21"/>
      <c r="CE196" s="21"/>
      <c r="CF196" s="21"/>
      <c r="CG196" s="21"/>
      <c r="CH196" s="21"/>
      <c r="CI196" s="21"/>
      <c r="CJ196" s="21"/>
      <c r="CK196" s="21"/>
      <c r="CL196" s="21"/>
      <c r="CM196" s="21"/>
      <c r="CN196" s="21"/>
      <c r="CO196" s="21"/>
      <c r="CP196" s="21"/>
      <c r="CQ196" s="21"/>
      <c r="CR196" s="21"/>
      <c r="CS196" s="21"/>
      <c r="CT196" s="21"/>
      <c r="CU196" s="21"/>
      <c r="CV196" s="21"/>
      <c r="CW196" s="21"/>
      <c r="CX196" s="21"/>
      <c r="CY196" s="21"/>
      <c r="CZ196" s="21"/>
      <c r="DA196" s="21"/>
      <c r="DB196" s="21"/>
      <c r="DC196" s="21"/>
      <c r="DD196" s="21"/>
      <c r="DE196" s="21"/>
      <c r="DF196" s="21"/>
      <c r="DG196" s="21"/>
      <c r="DH196" s="21"/>
      <c r="DI196" s="21"/>
      <c r="DJ196" s="21"/>
      <c r="DK196" s="21"/>
      <c r="DL196" s="21"/>
      <c r="DM196" s="21"/>
      <c r="DN196" s="21"/>
      <c r="DO196" s="21"/>
      <c r="DP196" s="21"/>
      <c r="DQ196" s="21"/>
      <c r="DR196" s="21"/>
      <c r="DS196" s="21"/>
      <c r="DT196" s="21"/>
      <c r="DU196" s="21"/>
      <c r="DV196" s="21"/>
      <c r="DW196" s="21"/>
      <c r="DX196" s="21"/>
      <c r="DY196" s="21"/>
      <c r="DZ196" s="21"/>
      <c r="EA196" s="21"/>
      <c r="EB196" s="21"/>
      <c r="EC196" s="21"/>
      <c r="ED196" s="21"/>
      <c r="EE196" s="21"/>
      <c r="EF196" s="21"/>
      <c r="EG196" s="21"/>
      <c r="EH196" s="21"/>
      <c r="EI196" s="21"/>
      <c r="EJ196" s="21"/>
      <c r="EK196" s="21"/>
      <c r="EL196" s="21"/>
      <c r="EM196" s="21"/>
      <c r="EN196" s="21"/>
      <c r="EO196" s="21"/>
      <c r="EP196" s="21"/>
      <c r="EQ196" s="21"/>
      <c r="ER196" s="21"/>
      <c r="ES196" s="21"/>
      <c r="ET196" s="21"/>
      <c r="EU196" s="21"/>
      <c r="EV196" s="21"/>
      <c r="EW196" s="21"/>
      <c r="EX196" s="21"/>
      <c r="EY196" s="21"/>
      <c r="EZ196" s="21"/>
      <c r="FA196" s="21"/>
      <c r="FB196" s="21"/>
      <c r="FC196" s="21"/>
      <c r="FD196" s="21"/>
      <c r="FE196" s="21"/>
      <c r="FF196" s="21"/>
      <c r="FG196" s="21"/>
      <c r="FH196" s="21"/>
      <c r="FI196" s="21"/>
      <c r="FJ196" s="21"/>
      <c r="FK196" s="21"/>
      <c r="FL196" s="21"/>
      <c r="FM196" s="21"/>
      <c r="FN196" s="21"/>
      <c r="FO196" s="21"/>
      <c r="FP196" s="21"/>
      <c r="FQ196" s="21"/>
      <c r="FR196" s="21"/>
      <c r="FS196" s="21"/>
      <c r="FT196" s="21"/>
      <c r="FU196" s="21"/>
      <c r="FV196" s="21"/>
      <c r="FW196" s="21"/>
      <c r="FX196" s="21"/>
      <c r="FY196" s="21"/>
      <c r="FZ196" s="21"/>
      <c r="GA196" s="21"/>
      <c r="GB196" s="21"/>
      <c r="GC196" s="21"/>
      <c r="GD196" s="21"/>
      <c r="GE196" s="21"/>
      <c r="GF196" s="21"/>
      <c r="GG196" s="21"/>
      <c r="GH196" s="21"/>
      <c r="GI196" s="21"/>
      <c r="GJ196" s="21"/>
      <c r="GK196" s="21"/>
      <c r="GL196" s="21"/>
      <c r="GM196" s="21"/>
      <c r="GN196" s="21"/>
      <c r="GO196" s="21"/>
      <c r="GP196" s="21"/>
      <c r="GQ196" s="21"/>
      <c r="GR196" s="21"/>
      <c r="GS196" s="21"/>
      <c r="GT196" s="21"/>
      <c r="GU196" s="21"/>
      <c r="GV196" s="21"/>
      <c r="GW196" s="21"/>
      <c r="GX196" s="21"/>
      <c r="GY196" s="21"/>
      <c r="GZ196" s="21"/>
      <c r="HA196" s="21"/>
      <c r="HB196" s="21"/>
      <c r="HC196" s="21"/>
      <c r="HD196" s="21"/>
      <c r="HE196" s="21"/>
      <c r="HF196" s="21"/>
      <c r="HG196" s="21"/>
      <c r="HH196" s="21"/>
      <c r="HI196" s="21"/>
      <c r="HJ196" s="21"/>
      <c r="HK196" s="21"/>
      <c r="HL196" s="21"/>
      <c r="HM196" s="21"/>
      <c r="HN196" s="21"/>
      <c r="HO196" s="21"/>
      <c r="HP196" s="21"/>
      <c r="HQ196" s="21"/>
      <c r="HR196" s="21"/>
      <c r="HS196" s="21"/>
      <c r="HT196" s="21"/>
      <c r="HU196" s="21"/>
      <c r="HV196" s="21"/>
      <c r="HW196" s="21"/>
      <c r="HX196" s="21"/>
      <c r="HY196" s="21"/>
      <c r="HZ196" s="21"/>
      <c r="IA196" s="21"/>
      <c r="IB196" s="21"/>
      <c r="IC196" s="21"/>
      <c r="ID196" s="21"/>
      <c r="IE196" s="21"/>
      <c r="IF196" s="21"/>
      <c r="IG196" s="21"/>
      <c r="IH196" s="21"/>
      <c r="II196" s="21"/>
      <c r="IJ196" s="21"/>
      <c r="IK196" s="21"/>
      <c r="IL196" s="21"/>
      <c r="IM196" s="21"/>
      <c r="IN196" s="21"/>
      <c r="IO196" s="21"/>
      <c r="IP196" s="21"/>
      <c r="IQ196" s="21"/>
      <c r="IR196" s="21"/>
      <c r="IS196" s="21"/>
      <c r="IT196" s="21"/>
      <c r="IU196" s="21"/>
      <c r="IV196" s="21"/>
      <c r="IW196" s="21"/>
      <c r="IX196" s="21"/>
      <c r="IY196" s="21"/>
      <c r="IZ196" s="21"/>
      <c r="JA196" s="21"/>
      <c r="JB196" s="21"/>
      <c r="JC196" s="21"/>
      <c r="JD196" s="21"/>
      <c r="JE196" s="21"/>
      <c r="JF196" s="21"/>
      <c r="JG196" s="21"/>
      <c r="JH196" s="21"/>
      <c r="JI196" s="21"/>
      <c r="JJ196" s="21"/>
      <c r="JK196" s="21"/>
      <c r="JL196" s="21"/>
      <c r="JM196" s="21"/>
      <c r="JN196" s="21"/>
      <c r="JO196" s="21"/>
      <c r="JP196" s="21"/>
      <c r="JQ196" s="21"/>
      <c r="JR196" s="21"/>
      <c r="JS196" s="21"/>
      <c r="JT196" s="21"/>
      <c r="JU196" s="21"/>
      <c r="JV196" s="21"/>
      <c r="JW196" s="21"/>
      <c r="JX196" s="21"/>
      <c r="JY196" s="21"/>
      <c r="JZ196" s="21"/>
      <c r="KA196" s="21"/>
      <c r="KB196" s="21"/>
      <c r="KC196" s="21"/>
      <c r="KD196" s="21"/>
      <c r="KE196" s="21"/>
      <c r="KF196" s="21"/>
      <c r="KG196" s="21"/>
      <c r="KH196" s="21"/>
      <c r="KI196" s="21"/>
      <c r="KJ196" s="21"/>
      <c r="KK196" s="21"/>
      <c r="KL196" s="21"/>
      <c r="KM196" s="21"/>
      <c r="KN196" s="21"/>
      <c r="KO196" s="21"/>
      <c r="KP196" s="21"/>
      <c r="KQ196" s="21"/>
      <c r="KR196" s="21"/>
      <c r="KS196" s="21"/>
      <c r="KT196" s="21"/>
      <c r="KU196" s="21"/>
      <c r="KV196" s="21"/>
      <c r="KW196" s="21"/>
      <c r="KX196" s="21"/>
      <c r="KY196" s="21"/>
      <c r="KZ196" s="21"/>
      <c r="LA196" s="21"/>
      <c r="LB196" s="21"/>
      <c r="LC196" s="21"/>
      <c r="LD196" s="21"/>
      <c r="LE196" s="21"/>
      <c r="LF196" s="21"/>
      <c r="LG196" s="21"/>
      <c r="LH196" s="21"/>
      <c r="LI196" s="21"/>
      <c r="LJ196" s="21"/>
      <c r="LK196" s="21"/>
      <c r="LL196" s="21"/>
      <c r="LM196" s="21"/>
      <c r="LN196" s="21"/>
      <c r="LO196" s="21"/>
      <c r="LP196" s="21"/>
      <c r="LQ196" s="21"/>
      <c r="LR196" s="21"/>
      <c r="LS196" s="21"/>
      <c r="LT196" s="21"/>
      <c r="LU196" s="21"/>
      <c r="LV196" s="21"/>
      <c r="LW196" s="21"/>
      <c r="LX196" s="21"/>
      <c r="LY196" s="21"/>
      <c r="LZ196" s="21"/>
      <c r="MA196" s="21"/>
      <c r="MB196" s="21"/>
      <c r="MC196" s="21"/>
      <c r="MD196" s="21"/>
      <c r="ME196" s="21"/>
      <c r="MF196" s="21"/>
      <c r="MG196" s="21"/>
      <c r="MH196" s="21"/>
      <c r="MI196" s="21"/>
      <c r="MJ196" s="21"/>
      <c r="MK196" s="21"/>
      <c r="ML196" s="21"/>
      <c r="MM196" s="21"/>
      <c r="MN196" s="21"/>
      <c r="MO196" s="21"/>
      <c r="MP196" s="21"/>
      <c r="MQ196" s="21"/>
      <c r="MR196" s="21"/>
      <c r="MS196" s="21"/>
      <c r="MT196" s="21"/>
      <c r="MU196" s="21"/>
      <c r="MV196" s="21"/>
      <c r="MW196" s="21"/>
      <c r="MX196" s="21"/>
      <c r="MY196" s="21"/>
      <c r="MZ196" s="21"/>
      <c r="NA196" s="21"/>
      <c r="NB196" s="21"/>
      <c r="NC196" s="21"/>
      <c r="ND196" s="21"/>
      <c r="NE196" s="21"/>
      <c r="NF196" s="21"/>
      <c r="NG196" s="21"/>
      <c r="NH196" s="21"/>
      <c r="NI196" s="21"/>
      <c r="NJ196" s="21"/>
      <c r="NK196" s="21"/>
      <c r="NL196" s="21"/>
      <c r="NM196" s="21"/>
      <c r="NN196" s="21"/>
      <c r="NO196" s="21"/>
      <c r="NP196" s="21"/>
      <c r="NQ196" s="21"/>
      <c r="NR196" s="21"/>
      <c r="NS196" s="21"/>
      <c r="NT196" s="21"/>
      <c r="NU196" s="21"/>
      <c r="NV196" s="21"/>
      <c r="NW196" s="21"/>
      <c r="NX196" s="21"/>
      <c r="NY196" s="21"/>
      <c r="NZ196" s="21"/>
      <c r="OA196" s="21"/>
      <c r="OB196" s="21"/>
      <c r="OC196" s="21"/>
      <c r="OD196" s="21"/>
      <c r="OE196" s="21"/>
      <c r="OF196" s="21"/>
      <c r="OG196" s="21"/>
      <c r="OH196" s="21"/>
      <c r="OI196" s="21"/>
      <c r="OJ196" s="21"/>
      <c r="OK196" s="21"/>
      <c r="OL196" s="21"/>
      <c r="OM196" s="21"/>
      <c r="ON196" s="21"/>
      <c r="OO196" s="21"/>
      <c r="OP196" s="21"/>
      <c r="OQ196" s="21"/>
      <c r="OR196" s="21"/>
      <c r="OS196" s="21"/>
      <c r="OT196" s="21"/>
      <c r="OU196" s="21"/>
      <c r="OV196" s="21"/>
      <c r="OW196" s="21"/>
      <c r="OX196" s="21"/>
      <c r="OY196" s="21"/>
      <c r="OZ196" s="21"/>
      <c r="PA196" s="21"/>
      <c r="PB196" s="21"/>
      <c r="PC196" s="21"/>
      <c r="PD196" s="21"/>
      <c r="PE196" s="21"/>
      <c r="PF196" s="21"/>
      <c r="PG196" s="21"/>
      <c r="PH196" s="21"/>
      <c r="PI196" s="21"/>
      <c r="PJ196" s="21"/>
      <c r="PK196" s="21"/>
      <c r="PL196" s="21"/>
      <c r="PM196" s="21"/>
      <c r="PN196" s="21"/>
      <c r="PO196" s="21"/>
      <c r="PP196" s="21"/>
      <c r="PQ196" s="21"/>
      <c r="PR196" s="21"/>
      <c r="PS196" s="21"/>
      <c r="PT196" s="21"/>
      <c r="PU196" s="21"/>
      <c r="PV196" s="21"/>
      <c r="PW196" s="21"/>
      <c r="PX196" s="21"/>
      <c r="PY196" s="21"/>
      <c r="PZ196" s="21"/>
      <c r="QA196" s="21"/>
      <c r="QB196" s="21"/>
      <c r="QC196" s="21"/>
      <c r="QD196" s="21"/>
      <c r="QE196" s="21"/>
      <c r="QF196" s="21"/>
      <c r="QG196" s="21"/>
      <c r="QH196" s="21"/>
      <c r="QI196" s="21"/>
      <c r="QJ196" s="21"/>
      <c r="QK196" s="21"/>
      <c r="QL196" s="21"/>
      <c r="QM196" s="21"/>
      <c r="QN196" s="21"/>
      <c r="QO196" s="21"/>
      <c r="QP196" s="21"/>
      <c r="QQ196" s="21"/>
      <c r="QR196" s="21"/>
      <c r="QS196" s="21"/>
      <c r="QT196" s="21"/>
      <c r="QU196" s="21"/>
      <c r="QV196" s="21"/>
      <c r="QW196" s="21"/>
      <c r="QX196" s="21"/>
      <c r="QY196" s="21"/>
      <c r="QZ196" s="21"/>
      <c r="RA196" s="21"/>
      <c r="RB196" s="21"/>
      <c r="RC196" s="21"/>
      <c r="RD196" s="21"/>
      <c r="RE196" s="21"/>
      <c r="RF196" s="21"/>
      <c r="RG196" s="21"/>
      <c r="RH196" s="21"/>
      <c r="RI196" s="21"/>
      <c r="RJ196" s="21"/>
      <c r="RK196" s="21"/>
      <c r="RL196" s="21"/>
      <c r="RM196" s="21"/>
      <c r="RN196" s="21"/>
      <c r="RO196" s="21"/>
      <c r="RP196" s="21"/>
      <c r="RQ196" s="21"/>
      <c r="RR196" s="21"/>
      <c r="RS196" s="21"/>
      <c r="RT196" s="21"/>
      <c r="RU196" s="21"/>
      <c r="RV196" s="21"/>
      <c r="RW196" s="21"/>
      <c r="RX196" s="21"/>
      <c r="RY196" s="21"/>
      <c r="RZ196" s="21"/>
      <c r="SA196" s="21"/>
      <c r="SB196" s="21"/>
      <c r="SC196" s="21"/>
      <c r="SD196" s="21"/>
      <c r="SE196" s="21"/>
      <c r="SF196" s="21"/>
      <c r="SG196" s="21"/>
      <c r="SH196" s="21"/>
      <c r="SI196" s="21"/>
      <c r="SJ196" s="21"/>
      <c r="SK196" s="21"/>
      <c r="SL196" s="21"/>
      <c r="SM196" s="21"/>
      <c r="SN196" s="21"/>
      <c r="SO196" s="21"/>
      <c r="SP196" s="21"/>
      <c r="SQ196" s="21"/>
      <c r="SR196" s="21"/>
      <c r="SS196" s="21"/>
      <c r="ST196" s="21"/>
      <c r="SU196" s="21"/>
      <c r="SV196" s="21"/>
      <c r="SW196" s="21"/>
      <c r="SX196" s="21"/>
      <c r="SY196" s="21"/>
      <c r="SZ196" s="21"/>
      <c r="TA196" s="21"/>
      <c r="TB196" s="21"/>
      <c r="TC196" s="21"/>
      <c r="TD196" s="21"/>
      <c r="TE196" s="21"/>
      <c r="TF196" s="21"/>
      <c r="TG196" s="21"/>
      <c r="TH196" s="21"/>
      <c r="TI196" s="21"/>
      <c r="TJ196" s="21"/>
      <c r="TK196" s="21"/>
      <c r="TL196" s="21"/>
      <c r="TM196" s="21"/>
      <c r="TN196" s="21"/>
      <c r="TO196" s="21"/>
      <c r="TP196" s="21"/>
      <c r="TQ196" s="21"/>
      <c r="TR196" s="21"/>
      <c r="TS196" s="21"/>
      <c r="TT196" s="21"/>
      <c r="TU196" s="21"/>
      <c r="TV196" s="21"/>
      <c r="TW196" s="21"/>
      <c r="TX196" s="21"/>
      <c r="TY196" s="21"/>
      <c r="TZ196" s="21"/>
      <c r="UA196" s="21"/>
      <c r="UB196" s="21"/>
      <c r="UC196" s="21"/>
      <c r="UD196" s="21"/>
      <c r="UE196" s="21"/>
      <c r="UF196" s="21"/>
      <c r="UG196" s="21"/>
      <c r="UH196" s="21"/>
      <c r="UI196" s="21"/>
      <c r="UJ196" s="21"/>
      <c r="UK196" s="21"/>
      <c r="UL196" s="21"/>
      <c r="UM196" s="21"/>
      <c r="UN196" s="21"/>
      <c r="UO196" s="21"/>
      <c r="UP196" s="21"/>
      <c r="UQ196" s="21"/>
      <c r="UR196" s="21"/>
      <c r="US196" s="21"/>
      <c r="UT196" s="21"/>
      <c r="UU196" s="21"/>
      <c r="UV196" s="21"/>
      <c r="UW196" s="21"/>
      <c r="UX196" s="21"/>
      <c r="UY196" s="21"/>
      <c r="UZ196" s="21"/>
      <c r="VA196" s="21"/>
      <c r="VB196" s="21"/>
      <c r="VC196" s="21"/>
      <c r="VD196" s="21"/>
      <c r="VE196" s="21"/>
      <c r="VF196" s="21"/>
      <c r="VG196" s="21"/>
      <c r="VH196" s="21"/>
      <c r="VI196" s="21"/>
      <c r="VJ196" s="21"/>
      <c r="VK196" s="21"/>
      <c r="VL196" s="21"/>
      <c r="VM196" s="21"/>
      <c r="VN196" s="21"/>
      <c r="VO196" s="21"/>
      <c r="VP196" s="21"/>
      <c r="VQ196" s="21"/>
      <c r="VR196" s="21"/>
      <c r="VS196" s="21"/>
      <c r="VT196" s="21"/>
      <c r="VU196" s="21"/>
      <c r="VV196" s="21"/>
      <c r="VW196" s="21"/>
      <c r="VX196" s="21"/>
      <c r="VY196" s="21"/>
      <c r="VZ196" s="21"/>
      <c r="WA196" s="21"/>
      <c r="WB196" s="21"/>
      <c r="WC196" s="21"/>
      <c r="WD196" s="21"/>
      <c r="WE196" s="21"/>
      <c r="WF196" s="21"/>
      <c r="WG196" s="21"/>
      <c r="WH196" s="21"/>
      <c r="WI196" s="21"/>
      <c r="WJ196" s="21"/>
      <c r="WK196" s="21"/>
      <c r="WL196" s="21"/>
      <c r="WM196" s="21"/>
      <c r="WN196" s="21"/>
      <c r="WO196" s="21"/>
      <c r="WP196" s="21"/>
      <c r="WQ196" s="21"/>
      <c r="WR196" s="21"/>
      <c r="WS196" s="21"/>
      <c r="WT196" s="21"/>
      <c r="WU196" s="21"/>
      <c r="WV196" s="21"/>
      <c r="WW196" s="21"/>
      <c r="WX196" s="21"/>
      <c r="WY196" s="21"/>
      <c r="WZ196" s="21"/>
      <c r="XA196" s="21"/>
      <c r="XB196" s="21"/>
      <c r="XC196" s="21"/>
      <c r="XD196" s="21"/>
      <c r="XE196" s="21"/>
      <c r="XF196" s="21"/>
      <c r="XG196" s="21"/>
      <c r="XH196" s="21"/>
      <c r="XI196" s="21"/>
      <c r="XJ196" s="21"/>
      <c r="XK196" s="21"/>
      <c r="XL196" s="21"/>
      <c r="XM196" s="21"/>
      <c r="XN196" s="21"/>
      <c r="XO196" s="21"/>
      <c r="XP196" s="21"/>
      <c r="XQ196" s="21"/>
      <c r="XR196" s="21"/>
      <c r="XS196" s="21"/>
      <c r="XT196" s="21"/>
      <c r="XU196" s="21"/>
      <c r="XV196" s="21"/>
      <c r="XW196" s="21"/>
      <c r="XX196" s="21"/>
      <c r="XY196" s="21"/>
      <c r="XZ196" s="21"/>
      <c r="YA196" s="21"/>
      <c r="YB196" s="21"/>
      <c r="YC196" s="21"/>
      <c r="YD196" s="21"/>
      <c r="YE196" s="21"/>
      <c r="YF196" s="21"/>
      <c r="YG196" s="21"/>
      <c r="YH196" s="21"/>
      <c r="YI196" s="21"/>
      <c r="YJ196" s="21"/>
      <c r="YK196" s="21"/>
      <c r="YL196" s="21"/>
      <c r="YM196" s="21"/>
      <c r="YN196" s="21"/>
      <c r="YO196" s="21"/>
      <c r="YP196" s="21"/>
      <c r="YQ196" s="21"/>
      <c r="YR196" s="21"/>
      <c r="YS196" s="21"/>
      <c r="YT196" s="21"/>
      <c r="YU196" s="21"/>
      <c r="YV196" s="21"/>
      <c r="YW196" s="21"/>
      <c r="YX196" s="21"/>
      <c r="YY196" s="21"/>
      <c r="YZ196" s="21"/>
      <c r="ZA196" s="21"/>
      <c r="ZB196" s="21"/>
      <c r="ZC196" s="21"/>
      <c r="ZD196" s="21"/>
      <c r="ZE196" s="21"/>
      <c r="ZF196" s="21"/>
      <c r="ZG196" s="21"/>
      <c r="ZH196" s="21"/>
      <c r="ZI196" s="21"/>
      <c r="ZJ196" s="21"/>
      <c r="ZK196" s="21"/>
      <c r="ZL196" s="21"/>
      <c r="ZM196" s="21"/>
      <c r="ZN196" s="21"/>
      <c r="ZO196" s="21"/>
      <c r="ZP196" s="21"/>
      <c r="ZQ196" s="21"/>
      <c r="ZR196" s="21"/>
      <c r="ZS196" s="21"/>
      <c r="ZT196" s="21"/>
      <c r="ZU196" s="21"/>
      <c r="ZV196" s="21"/>
      <c r="ZW196" s="21"/>
      <c r="ZX196" s="21"/>
      <c r="ZY196" s="21"/>
      <c r="ZZ196" s="21"/>
      <c r="AAA196" s="21"/>
      <c r="AAB196" s="21"/>
      <c r="AAC196" s="21"/>
      <c r="AAD196" s="21"/>
      <c r="AAE196" s="21"/>
      <c r="AAF196" s="21"/>
      <c r="AAG196" s="21"/>
      <c r="AAH196" s="21"/>
      <c r="AAI196" s="21"/>
      <c r="AAJ196" s="21"/>
      <c r="AAK196" s="21"/>
      <c r="AAL196" s="21"/>
      <c r="AAM196" s="21"/>
      <c r="AAN196" s="21"/>
      <c r="AAO196" s="21"/>
      <c r="AAP196" s="21"/>
      <c r="AAQ196" s="21"/>
      <c r="AAR196" s="21"/>
      <c r="AAS196" s="21"/>
      <c r="AAT196" s="21"/>
      <c r="AAU196" s="21"/>
      <c r="AAV196" s="21"/>
      <c r="AAW196" s="21"/>
      <c r="AAX196" s="21"/>
      <c r="AAY196" s="21"/>
      <c r="AAZ196" s="21"/>
      <c r="ABA196" s="21"/>
      <c r="ABB196" s="21"/>
      <c r="ABC196" s="21"/>
      <c r="ABD196" s="21"/>
      <c r="ABE196" s="21"/>
      <c r="ABF196" s="21"/>
      <c r="ABG196" s="21"/>
      <c r="ABH196" s="21"/>
      <c r="ABI196" s="21"/>
      <c r="ABJ196" s="21"/>
      <c r="ABK196" s="21"/>
      <c r="ABL196" s="21"/>
      <c r="ABM196" s="21"/>
      <c r="ABN196" s="21"/>
      <c r="ABO196" s="21"/>
      <c r="ABP196" s="21"/>
      <c r="ABQ196" s="21"/>
      <c r="ABR196" s="21"/>
      <c r="ABS196" s="21"/>
      <c r="ABT196" s="21"/>
      <c r="ABU196" s="21"/>
      <c r="ABV196" s="21"/>
      <c r="ABW196" s="21"/>
      <c r="ABX196" s="21"/>
      <c r="ABY196" s="21"/>
      <c r="ABZ196" s="21"/>
      <c r="ACA196" s="21"/>
      <c r="ACB196" s="21"/>
      <c r="ACC196" s="21"/>
      <c r="ACD196" s="21"/>
      <c r="ACE196" s="21"/>
      <c r="ACF196" s="21"/>
      <c r="ACG196" s="21"/>
      <c r="ACH196" s="21"/>
      <c r="ACI196" s="21"/>
      <c r="ACJ196" s="21"/>
      <c r="ACK196" s="21"/>
      <c r="ACL196" s="21"/>
      <c r="ACM196" s="21"/>
      <c r="ACN196" s="21"/>
      <c r="ACO196" s="21"/>
      <c r="ACP196" s="21"/>
      <c r="ACQ196" s="21"/>
      <c r="ACR196" s="21"/>
      <c r="ACS196" s="21"/>
      <c r="ACT196" s="21"/>
      <c r="ACU196" s="21"/>
      <c r="ACV196" s="21"/>
      <c r="ACW196" s="21"/>
      <c r="ACX196" s="21"/>
      <c r="ACY196" s="21"/>
      <c r="ACZ196" s="21"/>
      <c r="ADA196" s="21"/>
      <c r="ADB196" s="21"/>
      <c r="ADC196" s="21"/>
      <c r="ADD196" s="21"/>
      <c r="ADE196" s="21"/>
      <c r="ADF196" s="21"/>
      <c r="ADG196" s="21"/>
      <c r="ADH196" s="21"/>
      <c r="ADI196" s="21"/>
      <c r="ADJ196" s="21"/>
      <c r="ADK196" s="21"/>
      <c r="ADL196" s="21"/>
      <c r="ADM196" s="21"/>
      <c r="ADN196" s="21"/>
      <c r="ADO196" s="21"/>
      <c r="ADP196" s="21"/>
      <c r="ADQ196" s="21"/>
      <c r="ADR196" s="21"/>
      <c r="ADS196" s="21"/>
      <c r="ADT196" s="21"/>
      <c r="ADU196" s="21"/>
      <c r="ADV196" s="21"/>
      <c r="ADW196" s="21"/>
      <c r="ADX196" s="21"/>
      <c r="ADY196" s="21"/>
      <c r="ADZ196" s="21"/>
      <c r="AEA196" s="21"/>
      <c r="AEB196" s="21"/>
      <c r="AEC196" s="21"/>
      <c r="AED196" s="21"/>
      <c r="AEE196" s="21"/>
      <c r="AEF196" s="21"/>
      <c r="AEG196" s="21"/>
      <c r="AEH196" s="21"/>
      <c r="AEI196" s="21"/>
      <c r="AEJ196" s="21"/>
      <c r="AEK196" s="21"/>
      <c r="AEL196" s="21"/>
      <c r="AEM196" s="21"/>
      <c r="AEN196" s="21"/>
      <c r="AEO196" s="21"/>
      <c r="AEP196" s="21"/>
      <c r="AEQ196" s="21"/>
      <c r="AER196" s="21"/>
      <c r="AES196" s="21"/>
      <c r="AET196" s="21"/>
      <c r="AEU196" s="21"/>
      <c r="AEV196" s="21"/>
      <c r="AEW196" s="21"/>
      <c r="AEX196" s="21"/>
      <c r="AEY196" s="21"/>
      <c r="AEZ196" s="21"/>
      <c r="AFA196" s="21"/>
      <c r="AFB196" s="21"/>
      <c r="AFC196" s="21"/>
      <c r="AFD196" s="21"/>
      <c r="AFE196" s="21"/>
      <c r="AFF196" s="21"/>
      <c r="AFG196" s="21"/>
      <c r="AFH196" s="21"/>
      <c r="AFI196" s="21"/>
      <c r="AFJ196" s="21"/>
      <c r="AFK196" s="21"/>
      <c r="AFL196" s="21"/>
      <c r="AFM196" s="21"/>
      <c r="AFN196" s="21"/>
      <c r="AFO196" s="21"/>
      <c r="AFP196" s="21"/>
      <c r="AFQ196" s="21"/>
      <c r="AFR196" s="21"/>
      <c r="AFS196" s="21"/>
      <c r="AFT196" s="21"/>
      <c r="AFU196" s="21"/>
      <c r="AFV196" s="21"/>
      <c r="AFW196" s="21"/>
      <c r="AFX196" s="21"/>
      <c r="AFY196" s="21"/>
      <c r="AFZ196" s="21"/>
      <c r="AGA196" s="21"/>
      <c r="AGB196" s="21"/>
      <c r="AGC196" s="21"/>
      <c r="AGD196" s="21"/>
      <c r="AGE196" s="21"/>
      <c r="AGF196" s="21"/>
      <c r="AGG196" s="21"/>
      <c r="AGH196" s="21"/>
      <c r="AGI196" s="21"/>
      <c r="AGJ196" s="21"/>
      <c r="AGK196" s="21"/>
      <c r="AGL196" s="21"/>
      <c r="AGM196" s="21"/>
      <c r="AGN196" s="21"/>
      <c r="AGO196" s="21"/>
      <c r="AGP196" s="21"/>
      <c r="AGQ196" s="21"/>
      <c r="AGR196" s="21"/>
      <c r="AGS196" s="21"/>
      <c r="AGT196" s="21"/>
      <c r="AGU196" s="21"/>
      <c r="AGV196" s="21"/>
      <c r="AGW196" s="21"/>
      <c r="AGX196" s="21"/>
      <c r="AGY196" s="21"/>
      <c r="AGZ196" s="21"/>
      <c r="AHA196" s="21"/>
      <c r="AHB196" s="21"/>
      <c r="AHC196" s="21"/>
      <c r="AHD196" s="21"/>
      <c r="AHE196" s="21"/>
      <c r="AHF196" s="21"/>
      <c r="AHG196" s="21"/>
      <c r="AHH196" s="21"/>
      <c r="AHI196" s="21"/>
      <c r="AHJ196" s="21"/>
      <c r="AHK196" s="21"/>
      <c r="AHL196" s="21"/>
      <c r="AHM196" s="21"/>
      <c r="AHN196" s="21"/>
      <c r="AHO196" s="21"/>
      <c r="AHP196" s="21"/>
      <c r="AHQ196" s="21"/>
      <c r="AHR196" s="21"/>
      <c r="AHS196" s="21"/>
      <c r="AHT196" s="21"/>
      <c r="AHU196" s="21"/>
      <c r="AHV196" s="21"/>
      <c r="AHW196" s="21"/>
      <c r="AHX196" s="21"/>
      <c r="AHY196" s="21"/>
      <c r="AHZ196" s="21"/>
      <c r="AIA196" s="21"/>
      <c r="AIB196" s="21"/>
      <c r="AIC196" s="21"/>
      <c r="AID196" s="21"/>
      <c r="AIE196" s="21"/>
      <c r="AIF196" s="21"/>
      <c r="AIG196" s="21"/>
      <c r="AIH196" s="21"/>
      <c r="AII196" s="21"/>
      <c r="AIJ196" s="21"/>
      <c r="AIK196" s="21"/>
      <c r="AIL196" s="21"/>
      <c r="AIM196" s="21"/>
      <c r="AIN196" s="21"/>
      <c r="AIO196" s="21"/>
      <c r="AIP196" s="21"/>
      <c r="AIQ196" s="21"/>
      <c r="AIR196" s="21"/>
      <c r="AIS196" s="21"/>
      <c r="AIT196" s="21"/>
      <c r="AIU196" s="21"/>
      <c r="AIV196" s="21"/>
      <c r="AIW196" s="21"/>
      <c r="AIX196" s="21"/>
      <c r="AIY196" s="21"/>
      <c r="AIZ196" s="21"/>
      <c r="AJA196" s="21"/>
      <c r="AJB196" s="21"/>
      <c r="AJC196" s="21"/>
      <c r="AJD196" s="21"/>
      <c r="AJE196" s="21"/>
      <c r="AJF196" s="21"/>
      <c r="AJG196" s="21"/>
      <c r="AJH196" s="21"/>
      <c r="AJI196" s="21"/>
      <c r="AJJ196" s="21"/>
      <c r="AJK196" s="21"/>
      <c r="AJL196" s="21"/>
      <c r="AJM196" s="21"/>
      <c r="AJN196" s="21"/>
      <c r="AJO196" s="21"/>
      <c r="AJP196" s="21"/>
      <c r="AJQ196" s="21"/>
      <c r="AJR196" s="21"/>
      <c r="AJS196" s="21"/>
      <c r="AJT196" s="21"/>
      <c r="AJU196" s="21"/>
      <c r="AJV196" s="21"/>
      <c r="AJW196" s="21"/>
      <c r="AJX196" s="21"/>
      <c r="AJY196" s="21"/>
      <c r="AJZ196" s="21"/>
      <c r="AKA196" s="21"/>
      <c r="AKB196" s="21"/>
      <c r="AKC196" s="21"/>
      <c r="AKD196" s="21"/>
      <c r="AKE196" s="21"/>
      <c r="AKF196" s="21"/>
      <c r="AKG196" s="21"/>
      <c r="AKH196" s="21"/>
      <c r="AKI196" s="21"/>
      <c r="AKJ196" s="21"/>
      <c r="AKK196" s="21"/>
      <c r="AKL196" s="21"/>
      <c r="AKM196" s="21"/>
      <c r="AKN196" s="21"/>
      <c r="AKO196" s="21"/>
      <c r="AKP196" s="21"/>
      <c r="AKQ196" s="21"/>
      <c r="AKR196" s="21"/>
      <c r="AKS196" s="21"/>
      <c r="AKT196" s="21"/>
      <c r="AKU196" s="21"/>
      <c r="AKV196" s="21"/>
      <c r="AKW196" s="21"/>
      <c r="AKX196" s="21"/>
      <c r="AKY196" s="21"/>
      <c r="AKZ196" s="21"/>
      <c r="ALA196" s="21"/>
      <c r="ALB196" s="21"/>
      <c r="ALC196" s="21"/>
      <c r="ALD196" s="21"/>
      <c r="ALE196" s="21"/>
      <c r="ALF196" s="21"/>
      <c r="ALG196" s="21"/>
      <c r="ALH196" s="21"/>
      <c r="ALI196" s="21"/>
      <c r="ALJ196" s="21"/>
      <c r="ALK196" s="21"/>
      <c r="ALL196" s="21"/>
      <c r="ALM196" s="21"/>
      <c r="ALN196" s="21"/>
      <c r="ALO196" s="21"/>
      <c r="ALP196" s="21"/>
      <c r="ALQ196" s="21"/>
      <c r="ALR196" s="21"/>
      <c r="ALS196" s="21"/>
      <c r="ALT196" s="21"/>
      <c r="ALU196" s="21"/>
      <c r="ALV196" s="21"/>
      <c r="ALW196" s="21"/>
      <c r="ALX196" s="21"/>
      <c r="ALY196" s="21"/>
      <c r="ALZ196" s="21"/>
      <c r="AMA196" s="21"/>
      <c r="AMB196" s="21"/>
      <c r="AMC196" s="21"/>
      <c r="AMD196" s="21"/>
      <c r="AME196" s="21"/>
      <c r="AMF196" s="21"/>
      <c r="AMG196" s="21"/>
      <c r="AMH196" s="21"/>
      <c r="AMI196" s="21"/>
      <c r="AMJ196" s="21"/>
      <c r="AMK196" s="21"/>
      <c r="AML196" s="21"/>
      <c r="AMM196" s="21"/>
      <c r="AMN196" s="21"/>
      <c r="AMO196" s="21"/>
      <c r="AMP196" s="21"/>
      <c r="AMQ196" s="21"/>
      <c r="AMR196" s="21"/>
      <c r="AMS196" s="21"/>
      <c r="AMT196" s="21"/>
      <c r="AMU196" s="21"/>
      <c r="AMV196" s="21"/>
      <c r="AMW196" s="21"/>
    </row>
    <row r="197" spans="1:1037" s="33" customFormat="1" ht="78" hidden="1" thickTop="1" thickBot="1" x14ac:dyDescent="0.25">
      <c r="A197" s="23" t="s">
        <v>201</v>
      </c>
      <c r="B197" s="23" t="s">
        <v>141</v>
      </c>
      <c r="C197" s="23" t="s">
        <v>288</v>
      </c>
      <c r="D197" s="23" t="s">
        <v>83</v>
      </c>
      <c r="E197" s="23" t="s">
        <v>1053</v>
      </c>
      <c r="F197" s="23" t="s">
        <v>1057</v>
      </c>
      <c r="G197" s="23" t="s">
        <v>1055</v>
      </c>
      <c r="H197" s="23" t="s">
        <v>1055</v>
      </c>
      <c r="I197" s="24" t="s">
        <v>232</v>
      </c>
      <c r="J197" s="189" t="str">
        <f>+VLOOKUP(I197,Feuil1!A:C,2,FALSE)</f>
        <v>R2-2-1-14</v>
      </c>
      <c r="K197" s="24" t="s">
        <v>234</v>
      </c>
      <c r="L197" s="29"/>
      <c r="M197" s="59">
        <v>4</v>
      </c>
      <c r="N197" s="60">
        <v>4</v>
      </c>
      <c r="O197" s="42">
        <f t="shared" si="15"/>
        <v>16</v>
      </c>
      <c r="P197" s="42">
        <f t="shared" si="16"/>
        <v>3</v>
      </c>
      <c r="Q197" s="44"/>
      <c r="R197" s="59">
        <v>2</v>
      </c>
      <c r="S197" s="25"/>
      <c r="T197" s="59">
        <v>5</v>
      </c>
      <c r="U197" s="25"/>
      <c r="V197" s="59">
        <v>4</v>
      </c>
      <c r="W197" s="41">
        <f t="shared" si="17"/>
        <v>11</v>
      </c>
      <c r="X197" s="50">
        <f t="shared" si="18"/>
        <v>1</v>
      </c>
      <c r="Y197" s="52">
        <f t="shared" si="19"/>
        <v>3</v>
      </c>
      <c r="Z197" s="23"/>
      <c r="AA197" s="57"/>
      <c r="AB197" s="23"/>
      <c r="AC197" s="23"/>
      <c r="AD197" s="84" t="s">
        <v>1559</v>
      </c>
      <c r="AE197" s="21"/>
      <c r="AF197" s="21"/>
      <c r="AG197" s="21"/>
      <c r="AH197" s="21"/>
      <c r="AI197" s="21"/>
      <c r="AJ197" s="21"/>
      <c r="AK197" s="21"/>
      <c r="AL197" s="21"/>
      <c r="AM197" s="21"/>
      <c r="AN197" s="21"/>
      <c r="AO197" s="21"/>
      <c r="AP197" s="21"/>
      <c r="AQ197" s="21"/>
      <c r="AR197" s="21"/>
      <c r="AS197" s="21"/>
      <c r="AT197" s="21"/>
      <c r="AU197" s="21"/>
      <c r="AV197" s="21"/>
      <c r="AW197" s="21"/>
      <c r="AX197" s="21"/>
      <c r="AY197" s="21"/>
      <c r="AZ197" s="21"/>
      <c r="BA197" s="21"/>
      <c r="BB197" s="21"/>
      <c r="BC197" s="21"/>
      <c r="BD197" s="21"/>
      <c r="BE197" s="21"/>
      <c r="BF197" s="21"/>
      <c r="BG197" s="21"/>
      <c r="BH197" s="21"/>
      <c r="BI197" s="21"/>
      <c r="BJ197" s="21"/>
      <c r="BK197" s="21"/>
      <c r="BL197" s="21"/>
      <c r="BM197" s="21"/>
      <c r="BN197" s="21"/>
      <c r="BO197" s="21"/>
      <c r="BP197" s="21"/>
      <c r="BQ197" s="21"/>
      <c r="BR197" s="21"/>
      <c r="BS197" s="21"/>
      <c r="BT197" s="21"/>
      <c r="BU197" s="21"/>
      <c r="BV197" s="21"/>
      <c r="BW197" s="21"/>
      <c r="BX197" s="21"/>
      <c r="BY197" s="21"/>
      <c r="BZ197" s="21"/>
      <c r="CA197" s="21"/>
      <c r="CB197" s="21"/>
      <c r="CC197" s="21"/>
      <c r="CD197" s="21"/>
      <c r="CE197" s="21"/>
      <c r="CF197" s="21"/>
      <c r="CG197" s="21"/>
      <c r="CH197" s="21"/>
      <c r="CI197" s="21"/>
      <c r="CJ197" s="21"/>
      <c r="CK197" s="21"/>
      <c r="CL197" s="21"/>
      <c r="CM197" s="21"/>
      <c r="CN197" s="21"/>
      <c r="CO197" s="21"/>
      <c r="CP197" s="21"/>
      <c r="CQ197" s="21"/>
      <c r="CR197" s="21"/>
      <c r="CS197" s="21"/>
      <c r="CT197" s="21"/>
      <c r="CU197" s="21"/>
      <c r="CV197" s="21"/>
      <c r="CW197" s="21"/>
      <c r="CX197" s="21"/>
      <c r="CY197" s="21"/>
      <c r="CZ197" s="21"/>
      <c r="DA197" s="21"/>
      <c r="DB197" s="21"/>
      <c r="DC197" s="21"/>
      <c r="DD197" s="21"/>
      <c r="DE197" s="21"/>
      <c r="DF197" s="21"/>
      <c r="DG197" s="21"/>
      <c r="DH197" s="21"/>
      <c r="DI197" s="21"/>
      <c r="DJ197" s="21"/>
      <c r="DK197" s="21"/>
      <c r="DL197" s="21"/>
      <c r="DM197" s="21"/>
      <c r="DN197" s="21"/>
      <c r="DO197" s="21"/>
      <c r="DP197" s="21"/>
      <c r="DQ197" s="21"/>
      <c r="DR197" s="21"/>
      <c r="DS197" s="21"/>
      <c r="DT197" s="21"/>
      <c r="DU197" s="21"/>
      <c r="DV197" s="21"/>
      <c r="DW197" s="21"/>
      <c r="DX197" s="21"/>
      <c r="DY197" s="21"/>
      <c r="DZ197" s="21"/>
      <c r="EA197" s="21"/>
      <c r="EB197" s="21"/>
      <c r="EC197" s="21"/>
      <c r="ED197" s="21"/>
      <c r="EE197" s="21"/>
      <c r="EF197" s="21"/>
      <c r="EG197" s="21"/>
      <c r="EH197" s="21"/>
      <c r="EI197" s="21"/>
      <c r="EJ197" s="21"/>
      <c r="EK197" s="21"/>
      <c r="EL197" s="21"/>
      <c r="EM197" s="21"/>
      <c r="EN197" s="21"/>
      <c r="EO197" s="21"/>
      <c r="EP197" s="21"/>
      <c r="EQ197" s="21"/>
      <c r="ER197" s="21"/>
      <c r="ES197" s="21"/>
      <c r="ET197" s="21"/>
      <c r="EU197" s="21"/>
      <c r="EV197" s="21"/>
      <c r="EW197" s="21"/>
      <c r="EX197" s="21"/>
      <c r="EY197" s="21"/>
      <c r="EZ197" s="21"/>
      <c r="FA197" s="21"/>
      <c r="FB197" s="21"/>
      <c r="FC197" s="21"/>
      <c r="FD197" s="21"/>
      <c r="FE197" s="21"/>
      <c r="FF197" s="21"/>
      <c r="FG197" s="21"/>
      <c r="FH197" s="21"/>
      <c r="FI197" s="21"/>
      <c r="FJ197" s="21"/>
      <c r="FK197" s="21"/>
      <c r="FL197" s="21"/>
      <c r="FM197" s="21"/>
      <c r="FN197" s="21"/>
      <c r="FO197" s="21"/>
      <c r="FP197" s="21"/>
      <c r="FQ197" s="21"/>
      <c r="FR197" s="21"/>
      <c r="FS197" s="21"/>
      <c r="FT197" s="21"/>
      <c r="FU197" s="21"/>
      <c r="FV197" s="21"/>
      <c r="FW197" s="21"/>
      <c r="FX197" s="21"/>
      <c r="FY197" s="21"/>
      <c r="FZ197" s="21"/>
      <c r="GA197" s="21"/>
      <c r="GB197" s="21"/>
      <c r="GC197" s="21"/>
      <c r="GD197" s="21"/>
      <c r="GE197" s="21"/>
      <c r="GF197" s="21"/>
      <c r="GG197" s="21"/>
      <c r="GH197" s="21"/>
      <c r="GI197" s="21"/>
      <c r="GJ197" s="21"/>
      <c r="GK197" s="21"/>
      <c r="GL197" s="21"/>
      <c r="GM197" s="21"/>
      <c r="GN197" s="21"/>
      <c r="GO197" s="21"/>
      <c r="GP197" s="21"/>
      <c r="GQ197" s="21"/>
      <c r="GR197" s="21"/>
      <c r="GS197" s="21"/>
      <c r="GT197" s="21"/>
      <c r="GU197" s="21"/>
      <c r="GV197" s="21"/>
      <c r="GW197" s="21"/>
      <c r="GX197" s="21"/>
      <c r="GY197" s="21"/>
      <c r="GZ197" s="21"/>
      <c r="HA197" s="21"/>
      <c r="HB197" s="21"/>
      <c r="HC197" s="21"/>
      <c r="HD197" s="21"/>
      <c r="HE197" s="21"/>
      <c r="HF197" s="21"/>
      <c r="HG197" s="21"/>
      <c r="HH197" s="21"/>
      <c r="HI197" s="21"/>
      <c r="HJ197" s="21"/>
      <c r="HK197" s="21"/>
      <c r="HL197" s="21"/>
      <c r="HM197" s="21"/>
      <c r="HN197" s="21"/>
      <c r="HO197" s="21"/>
      <c r="HP197" s="21"/>
      <c r="HQ197" s="21"/>
      <c r="HR197" s="21"/>
      <c r="HS197" s="21"/>
      <c r="HT197" s="21"/>
      <c r="HU197" s="21"/>
      <c r="HV197" s="21"/>
      <c r="HW197" s="21"/>
      <c r="HX197" s="21"/>
      <c r="HY197" s="21"/>
      <c r="HZ197" s="21"/>
      <c r="IA197" s="21"/>
      <c r="IB197" s="21"/>
      <c r="IC197" s="21"/>
      <c r="ID197" s="21"/>
      <c r="IE197" s="21"/>
      <c r="IF197" s="21"/>
      <c r="IG197" s="21"/>
      <c r="IH197" s="21"/>
      <c r="II197" s="21"/>
      <c r="IJ197" s="21"/>
      <c r="IK197" s="21"/>
      <c r="IL197" s="21"/>
      <c r="IM197" s="21"/>
      <c r="IN197" s="21"/>
      <c r="IO197" s="21"/>
      <c r="IP197" s="21"/>
      <c r="IQ197" s="21"/>
      <c r="IR197" s="21"/>
      <c r="IS197" s="21"/>
      <c r="IT197" s="21"/>
      <c r="IU197" s="21"/>
      <c r="IV197" s="21"/>
      <c r="IW197" s="21"/>
      <c r="IX197" s="21"/>
      <c r="IY197" s="21"/>
      <c r="IZ197" s="21"/>
      <c r="JA197" s="21"/>
      <c r="JB197" s="21"/>
      <c r="JC197" s="21"/>
      <c r="JD197" s="21"/>
      <c r="JE197" s="21"/>
      <c r="JF197" s="21"/>
      <c r="JG197" s="21"/>
      <c r="JH197" s="21"/>
      <c r="JI197" s="21"/>
      <c r="JJ197" s="21"/>
      <c r="JK197" s="21"/>
      <c r="JL197" s="21"/>
      <c r="JM197" s="21"/>
      <c r="JN197" s="21"/>
      <c r="JO197" s="21"/>
      <c r="JP197" s="21"/>
      <c r="JQ197" s="21"/>
      <c r="JR197" s="21"/>
      <c r="JS197" s="21"/>
      <c r="JT197" s="21"/>
      <c r="JU197" s="21"/>
      <c r="JV197" s="21"/>
      <c r="JW197" s="21"/>
      <c r="JX197" s="21"/>
      <c r="JY197" s="21"/>
      <c r="JZ197" s="21"/>
      <c r="KA197" s="21"/>
      <c r="KB197" s="21"/>
      <c r="KC197" s="21"/>
      <c r="KD197" s="21"/>
      <c r="KE197" s="21"/>
      <c r="KF197" s="21"/>
      <c r="KG197" s="21"/>
      <c r="KH197" s="21"/>
      <c r="KI197" s="21"/>
      <c r="KJ197" s="21"/>
      <c r="KK197" s="21"/>
      <c r="KL197" s="21"/>
      <c r="KM197" s="21"/>
      <c r="KN197" s="21"/>
      <c r="KO197" s="21"/>
      <c r="KP197" s="21"/>
      <c r="KQ197" s="21"/>
      <c r="KR197" s="21"/>
      <c r="KS197" s="21"/>
      <c r="KT197" s="21"/>
      <c r="KU197" s="21"/>
      <c r="KV197" s="21"/>
      <c r="KW197" s="21"/>
      <c r="KX197" s="21"/>
      <c r="KY197" s="21"/>
      <c r="KZ197" s="21"/>
      <c r="LA197" s="21"/>
      <c r="LB197" s="21"/>
      <c r="LC197" s="21"/>
      <c r="LD197" s="21"/>
      <c r="LE197" s="21"/>
      <c r="LF197" s="21"/>
      <c r="LG197" s="21"/>
      <c r="LH197" s="21"/>
      <c r="LI197" s="21"/>
      <c r="LJ197" s="21"/>
      <c r="LK197" s="21"/>
      <c r="LL197" s="21"/>
      <c r="LM197" s="21"/>
      <c r="LN197" s="21"/>
      <c r="LO197" s="21"/>
      <c r="LP197" s="21"/>
      <c r="LQ197" s="21"/>
      <c r="LR197" s="21"/>
      <c r="LS197" s="21"/>
      <c r="LT197" s="21"/>
      <c r="LU197" s="21"/>
      <c r="LV197" s="21"/>
      <c r="LW197" s="21"/>
      <c r="LX197" s="21"/>
      <c r="LY197" s="21"/>
      <c r="LZ197" s="21"/>
      <c r="MA197" s="21"/>
      <c r="MB197" s="21"/>
      <c r="MC197" s="21"/>
      <c r="MD197" s="21"/>
      <c r="ME197" s="21"/>
      <c r="MF197" s="21"/>
      <c r="MG197" s="21"/>
      <c r="MH197" s="21"/>
      <c r="MI197" s="21"/>
      <c r="MJ197" s="21"/>
      <c r="MK197" s="21"/>
      <c r="ML197" s="21"/>
      <c r="MM197" s="21"/>
      <c r="MN197" s="21"/>
      <c r="MO197" s="21"/>
      <c r="MP197" s="21"/>
      <c r="MQ197" s="21"/>
      <c r="MR197" s="21"/>
      <c r="MS197" s="21"/>
      <c r="MT197" s="21"/>
      <c r="MU197" s="21"/>
      <c r="MV197" s="21"/>
      <c r="MW197" s="21"/>
      <c r="MX197" s="21"/>
      <c r="MY197" s="21"/>
      <c r="MZ197" s="21"/>
      <c r="NA197" s="21"/>
      <c r="NB197" s="21"/>
      <c r="NC197" s="21"/>
      <c r="ND197" s="21"/>
      <c r="NE197" s="21"/>
      <c r="NF197" s="21"/>
      <c r="NG197" s="21"/>
      <c r="NH197" s="21"/>
      <c r="NI197" s="21"/>
      <c r="NJ197" s="21"/>
      <c r="NK197" s="21"/>
      <c r="NL197" s="21"/>
      <c r="NM197" s="21"/>
      <c r="NN197" s="21"/>
      <c r="NO197" s="21"/>
      <c r="NP197" s="21"/>
      <c r="NQ197" s="21"/>
      <c r="NR197" s="21"/>
      <c r="NS197" s="21"/>
      <c r="NT197" s="21"/>
      <c r="NU197" s="21"/>
      <c r="NV197" s="21"/>
      <c r="NW197" s="21"/>
      <c r="NX197" s="21"/>
      <c r="NY197" s="21"/>
      <c r="NZ197" s="21"/>
      <c r="OA197" s="21"/>
      <c r="OB197" s="21"/>
      <c r="OC197" s="21"/>
      <c r="OD197" s="21"/>
      <c r="OE197" s="21"/>
      <c r="OF197" s="21"/>
      <c r="OG197" s="21"/>
      <c r="OH197" s="21"/>
      <c r="OI197" s="21"/>
      <c r="OJ197" s="21"/>
      <c r="OK197" s="21"/>
      <c r="OL197" s="21"/>
      <c r="OM197" s="21"/>
      <c r="ON197" s="21"/>
      <c r="OO197" s="21"/>
      <c r="OP197" s="21"/>
      <c r="OQ197" s="21"/>
      <c r="OR197" s="21"/>
      <c r="OS197" s="21"/>
      <c r="OT197" s="21"/>
      <c r="OU197" s="21"/>
      <c r="OV197" s="21"/>
      <c r="OW197" s="21"/>
      <c r="OX197" s="21"/>
      <c r="OY197" s="21"/>
      <c r="OZ197" s="21"/>
      <c r="PA197" s="21"/>
      <c r="PB197" s="21"/>
      <c r="PC197" s="21"/>
      <c r="PD197" s="21"/>
      <c r="PE197" s="21"/>
      <c r="PF197" s="21"/>
      <c r="PG197" s="21"/>
      <c r="PH197" s="21"/>
      <c r="PI197" s="21"/>
      <c r="PJ197" s="21"/>
      <c r="PK197" s="21"/>
      <c r="PL197" s="21"/>
      <c r="PM197" s="21"/>
      <c r="PN197" s="21"/>
      <c r="PO197" s="21"/>
      <c r="PP197" s="21"/>
      <c r="PQ197" s="21"/>
      <c r="PR197" s="21"/>
      <c r="PS197" s="21"/>
      <c r="PT197" s="21"/>
      <c r="PU197" s="21"/>
      <c r="PV197" s="21"/>
      <c r="PW197" s="21"/>
      <c r="PX197" s="21"/>
      <c r="PY197" s="21"/>
      <c r="PZ197" s="21"/>
      <c r="QA197" s="21"/>
      <c r="QB197" s="21"/>
      <c r="QC197" s="21"/>
      <c r="QD197" s="21"/>
      <c r="QE197" s="21"/>
      <c r="QF197" s="21"/>
      <c r="QG197" s="21"/>
      <c r="QH197" s="21"/>
      <c r="QI197" s="21"/>
      <c r="QJ197" s="21"/>
      <c r="QK197" s="21"/>
      <c r="QL197" s="21"/>
      <c r="QM197" s="21"/>
      <c r="QN197" s="21"/>
      <c r="QO197" s="21"/>
      <c r="QP197" s="21"/>
      <c r="QQ197" s="21"/>
      <c r="QR197" s="21"/>
      <c r="QS197" s="21"/>
      <c r="QT197" s="21"/>
      <c r="QU197" s="21"/>
      <c r="QV197" s="21"/>
      <c r="QW197" s="21"/>
      <c r="QX197" s="21"/>
      <c r="QY197" s="21"/>
      <c r="QZ197" s="21"/>
      <c r="RA197" s="21"/>
      <c r="RB197" s="21"/>
      <c r="RC197" s="21"/>
      <c r="RD197" s="21"/>
      <c r="RE197" s="21"/>
      <c r="RF197" s="21"/>
      <c r="RG197" s="21"/>
      <c r="RH197" s="21"/>
      <c r="RI197" s="21"/>
      <c r="RJ197" s="21"/>
      <c r="RK197" s="21"/>
      <c r="RL197" s="21"/>
      <c r="RM197" s="21"/>
      <c r="RN197" s="21"/>
      <c r="RO197" s="21"/>
      <c r="RP197" s="21"/>
      <c r="RQ197" s="21"/>
      <c r="RR197" s="21"/>
      <c r="RS197" s="21"/>
      <c r="RT197" s="21"/>
      <c r="RU197" s="21"/>
      <c r="RV197" s="21"/>
      <c r="RW197" s="21"/>
      <c r="RX197" s="21"/>
      <c r="RY197" s="21"/>
      <c r="RZ197" s="21"/>
      <c r="SA197" s="21"/>
      <c r="SB197" s="21"/>
      <c r="SC197" s="21"/>
      <c r="SD197" s="21"/>
      <c r="SE197" s="21"/>
      <c r="SF197" s="21"/>
      <c r="SG197" s="21"/>
      <c r="SH197" s="21"/>
      <c r="SI197" s="21"/>
      <c r="SJ197" s="21"/>
      <c r="SK197" s="21"/>
      <c r="SL197" s="21"/>
      <c r="SM197" s="21"/>
      <c r="SN197" s="21"/>
      <c r="SO197" s="21"/>
      <c r="SP197" s="21"/>
      <c r="SQ197" s="21"/>
      <c r="SR197" s="21"/>
      <c r="SS197" s="21"/>
      <c r="ST197" s="21"/>
      <c r="SU197" s="21"/>
      <c r="SV197" s="21"/>
      <c r="SW197" s="21"/>
      <c r="SX197" s="21"/>
      <c r="SY197" s="21"/>
      <c r="SZ197" s="21"/>
      <c r="TA197" s="21"/>
      <c r="TB197" s="21"/>
      <c r="TC197" s="21"/>
      <c r="TD197" s="21"/>
      <c r="TE197" s="21"/>
      <c r="TF197" s="21"/>
      <c r="TG197" s="21"/>
      <c r="TH197" s="21"/>
      <c r="TI197" s="21"/>
      <c r="TJ197" s="21"/>
      <c r="TK197" s="21"/>
      <c r="TL197" s="21"/>
      <c r="TM197" s="21"/>
      <c r="TN197" s="21"/>
      <c r="TO197" s="21"/>
      <c r="TP197" s="21"/>
      <c r="TQ197" s="21"/>
      <c r="TR197" s="21"/>
      <c r="TS197" s="21"/>
      <c r="TT197" s="21"/>
      <c r="TU197" s="21"/>
      <c r="TV197" s="21"/>
      <c r="TW197" s="21"/>
      <c r="TX197" s="21"/>
      <c r="TY197" s="21"/>
      <c r="TZ197" s="21"/>
      <c r="UA197" s="21"/>
      <c r="UB197" s="21"/>
      <c r="UC197" s="21"/>
      <c r="UD197" s="21"/>
      <c r="UE197" s="21"/>
      <c r="UF197" s="21"/>
      <c r="UG197" s="21"/>
      <c r="UH197" s="21"/>
      <c r="UI197" s="21"/>
      <c r="UJ197" s="21"/>
      <c r="UK197" s="21"/>
      <c r="UL197" s="21"/>
      <c r="UM197" s="21"/>
      <c r="UN197" s="21"/>
      <c r="UO197" s="21"/>
      <c r="UP197" s="21"/>
      <c r="UQ197" s="21"/>
      <c r="UR197" s="21"/>
      <c r="US197" s="21"/>
      <c r="UT197" s="21"/>
      <c r="UU197" s="21"/>
      <c r="UV197" s="21"/>
      <c r="UW197" s="21"/>
      <c r="UX197" s="21"/>
      <c r="UY197" s="21"/>
      <c r="UZ197" s="21"/>
      <c r="VA197" s="21"/>
      <c r="VB197" s="21"/>
      <c r="VC197" s="21"/>
      <c r="VD197" s="21"/>
      <c r="VE197" s="21"/>
      <c r="VF197" s="21"/>
      <c r="VG197" s="21"/>
      <c r="VH197" s="21"/>
      <c r="VI197" s="21"/>
      <c r="VJ197" s="21"/>
      <c r="VK197" s="21"/>
      <c r="VL197" s="21"/>
      <c r="VM197" s="21"/>
      <c r="VN197" s="21"/>
      <c r="VO197" s="21"/>
      <c r="VP197" s="21"/>
      <c r="VQ197" s="21"/>
      <c r="VR197" s="21"/>
      <c r="VS197" s="21"/>
      <c r="VT197" s="21"/>
      <c r="VU197" s="21"/>
      <c r="VV197" s="21"/>
      <c r="VW197" s="21"/>
      <c r="VX197" s="21"/>
      <c r="VY197" s="21"/>
      <c r="VZ197" s="21"/>
      <c r="WA197" s="21"/>
      <c r="WB197" s="21"/>
      <c r="WC197" s="21"/>
      <c r="WD197" s="21"/>
      <c r="WE197" s="21"/>
      <c r="WF197" s="21"/>
      <c r="WG197" s="21"/>
      <c r="WH197" s="21"/>
      <c r="WI197" s="21"/>
      <c r="WJ197" s="21"/>
      <c r="WK197" s="21"/>
      <c r="WL197" s="21"/>
      <c r="WM197" s="21"/>
      <c r="WN197" s="21"/>
      <c r="WO197" s="21"/>
      <c r="WP197" s="21"/>
      <c r="WQ197" s="21"/>
      <c r="WR197" s="21"/>
      <c r="WS197" s="21"/>
      <c r="WT197" s="21"/>
      <c r="WU197" s="21"/>
      <c r="WV197" s="21"/>
      <c r="WW197" s="21"/>
      <c r="WX197" s="21"/>
      <c r="WY197" s="21"/>
      <c r="WZ197" s="21"/>
      <c r="XA197" s="21"/>
      <c r="XB197" s="21"/>
      <c r="XC197" s="21"/>
      <c r="XD197" s="21"/>
      <c r="XE197" s="21"/>
      <c r="XF197" s="21"/>
      <c r="XG197" s="21"/>
      <c r="XH197" s="21"/>
      <c r="XI197" s="21"/>
      <c r="XJ197" s="21"/>
      <c r="XK197" s="21"/>
      <c r="XL197" s="21"/>
      <c r="XM197" s="21"/>
      <c r="XN197" s="21"/>
      <c r="XO197" s="21"/>
      <c r="XP197" s="21"/>
      <c r="XQ197" s="21"/>
      <c r="XR197" s="21"/>
      <c r="XS197" s="21"/>
      <c r="XT197" s="21"/>
      <c r="XU197" s="21"/>
      <c r="XV197" s="21"/>
      <c r="XW197" s="21"/>
      <c r="XX197" s="21"/>
      <c r="XY197" s="21"/>
      <c r="XZ197" s="21"/>
      <c r="YA197" s="21"/>
      <c r="YB197" s="21"/>
      <c r="YC197" s="21"/>
      <c r="YD197" s="21"/>
      <c r="YE197" s="21"/>
      <c r="YF197" s="21"/>
      <c r="YG197" s="21"/>
      <c r="YH197" s="21"/>
      <c r="YI197" s="21"/>
      <c r="YJ197" s="21"/>
      <c r="YK197" s="21"/>
      <c r="YL197" s="21"/>
      <c r="YM197" s="21"/>
      <c r="YN197" s="21"/>
      <c r="YO197" s="21"/>
      <c r="YP197" s="21"/>
      <c r="YQ197" s="21"/>
      <c r="YR197" s="21"/>
      <c r="YS197" s="21"/>
      <c r="YT197" s="21"/>
      <c r="YU197" s="21"/>
      <c r="YV197" s="21"/>
      <c r="YW197" s="21"/>
      <c r="YX197" s="21"/>
      <c r="YY197" s="21"/>
      <c r="YZ197" s="21"/>
      <c r="ZA197" s="21"/>
      <c r="ZB197" s="21"/>
      <c r="ZC197" s="21"/>
      <c r="ZD197" s="21"/>
      <c r="ZE197" s="21"/>
      <c r="ZF197" s="21"/>
      <c r="ZG197" s="21"/>
      <c r="ZH197" s="21"/>
      <c r="ZI197" s="21"/>
      <c r="ZJ197" s="21"/>
      <c r="ZK197" s="21"/>
      <c r="ZL197" s="21"/>
      <c r="ZM197" s="21"/>
      <c r="ZN197" s="21"/>
      <c r="ZO197" s="21"/>
      <c r="ZP197" s="21"/>
      <c r="ZQ197" s="21"/>
      <c r="ZR197" s="21"/>
      <c r="ZS197" s="21"/>
      <c r="ZT197" s="21"/>
      <c r="ZU197" s="21"/>
      <c r="ZV197" s="21"/>
      <c r="ZW197" s="21"/>
      <c r="ZX197" s="21"/>
      <c r="ZY197" s="21"/>
      <c r="ZZ197" s="21"/>
      <c r="AAA197" s="21"/>
      <c r="AAB197" s="21"/>
      <c r="AAC197" s="21"/>
      <c r="AAD197" s="21"/>
      <c r="AAE197" s="21"/>
      <c r="AAF197" s="21"/>
      <c r="AAG197" s="21"/>
      <c r="AAH197" s="21"/>
      <c r="AAI197" s="21"/>
      <c r="AAJ197" s="21"/>
      <c r="AAK197" s="21"/>
      <c r="AAL197" s="21"/>
      <c r="AAM197" s="21"/>
      <c r="AAN197" s="21"/>
      <c r="AAO197" s="21"/>
      <c r="AAP197" s="21"/>
      <c r="AAQ197" s="21"/>
      <c r="AAR197" s="21"/>
      <c r="AAS197" s="21"/>
      <c r="AAT197" s="21"/>
      <c r="AAU197" s="21"/>
      <c r="AAV197" s="21"/>
      <c r="AAW197" s="21"/>
      <c r="AAX197" s="21"/>
      <c r="AAY197" s="21"/>
      <c r="AAZ197" s="21"/>
      <c r="ABA197" s="21"/>
      <c r="ABB197" s="21"/>
      <c r="ABC197" s="21"/>
      <c r="ABD197" s="21"/>
      <c r="ABE197" s="21"/>
      <c r="ABF197" s="21"/>
      <c r="ABG197" s="21"/>
      <c r="ABH197" s="21"/>
      <c r="ABI197" s="21"/>
      <c r="ABJ197" s="21"/>
      <c r="ABK197" s="21"/>
      <c r="ABL197" s="21"/>
      <c r="ABM197" s="21"/>
      <c r="ABN197" s="21"/>
      <c r="ABO197" s="21"/>
      <c r="ABP197" s="21"/>
      <c r="ABQ197" s="21"/>
      <c r="ABR197" s="21"/>
      <c r="ABS197" s="21"/>
      <c r="ABT197" s="21"/>
      <c r="ABU197" s="21"/>
      <c r="ABV197" s="21"/>
      <c r="ABW197" s="21"/>
      <c r="ABX197" s="21"/>
      <c r="ABY197" s="21"/>
      <c r="ABZ197" s="21"/>
      <c r="ACA197" s="21"/>
      <c r="ACB197" s="21"/>
      <c r="ACC197" s="21"/>
      <c r="ACD197" s="21"/>
      <c r="ACE197" s="21"/>
      <c r="ACF197" s="21"/>
      <c r="ACG197" s="21"/>
      <c r="ACH197" s="21"/>
      <c r="ACI197" s="21"/>
      <c r="ACJ197" s="21"/>
      <c r="ACK197" s="21"/>
      <c r="ACL197" s="21"/>
      <c r="ACM197" s="21"/>
      <c r="ACN197" s="21"/>
      <c r="ACO197" s="21"/>
      <c r="ACP197" s="21"/>
      <c r="ACQ197" s="21"/>
      <c r="ACR197" s="21"/>
      <c r="ACS197" s="21"/>
      <c r="ACT197" s="21"/>
      <c r="ACU197" s="21"/>
      <c r="ACV197" s="21"/>
      <c r="ACW197" s="21"/>
      <c r="ACX197" s="21"/>
      <c r="ACY197" s="21"/>
      <c r="ACZ197" s="21"/>
      <c r="ADA197" s="21"/>
      <c r="ADB197" s="21"/>
      <c r="ADC197" s="21"/>
      <c r="ADD197" s="21"/>
      <c r="ADE197" s="21"/>
      <c r="ADF197" s="21"/>
      <c r="ADG197" s="21"/>
      <c r="ADH197" s="21"/>
      <c r="ADI197" s="21"/>
      <c r="ADJ197" s="21"/>
      <c r="ADK197" s="21"/>
      <c r="ADL197" s="21"/>
      <c r="ADM197" s="21"/>
      <c r="ADN197" s="21"/>
      <c r="ADO197" s="21"/>
      <c r="ADP197" s="21"/>
      <c r="ADQ197" s="21"/>
      <c r="ADR197" s="21"/>
      <c r="ADS197" s="21"/>
      <c r="ADT197" s="21"/>
      <c r="ADU197" s="21"/>
      <c r="ADV197" s="21"/>
      <c r="ADW197" s="21"/>
      <c r="ADX197" s="21"/>
      <c r="ADY197" s="21"/>
      <c r="ADZ197" s="21"/>
      <c r="AEA197" s="21"/>
      <c r="AEB197" s="21"/>
      <c r="AEC197" s="21"/>
      <c r="AED197" s="21"/>
      <c r="AEE197" s="21"/>
      <c r="AEF197" s="21"/>
      <c r="AEG197" s="21"/>
      <c r="AEH197" s="21"/>
      <c r="AEI197" s="21"/>
      <c r="AEJ197" s="21"/>
      <c r="AEK197" s="21"/>
      <c r="AEL197" s="21"/>
      <c r="AEM197" s="21"/>
      <c r="AEN197" s="21"/>
      <c r="AEO197" s="21"/>
      <c r="AEP197" s="21"/>
      <c r="AEQ197" s="21"/>
      <c r="AER197" s="21"/>
      <c r="AES197" s="21"/>
      <c r="AET197" s="21"/>
      <c r="AEU197" s="21"/>
      <c r="AEV197" s="21"/>
      <c r="AEW197" s="21"/>
      <c r="AEX197" s="21"/>
      <c r="AEY197" s="21"/>
      <c r="AEZ197" s="21"/>
      <c r="AFA197" s="21"/>
      <c r="AFB197" s="21"/>
      <c r="AFC197" s="21"/>
      <c r="AFD197" s="21"/>
      <c r="AFE197" s="21"/>
      <c r="AFF197" s="21"/>
      <c r="AFG197" s="21"/>
      <c r="AFH197" s="21"/>
      <c r="AFI197" s="21"/>
      <c r="AFJ197" s="21"/>
      <c r="AFK197" s="21"/>
      <c r="AFL197" s="21"/>
      <c r="AFM197" s="21"/>
      <c r="AFN197" s="21"/>
      <c r="AFO197" s="21"/>
      <c r="AFP197" s="21"/>
      <c r="AFQ197" s="21"/>
      <c r="AFR197" s="21"/>
      <c r="AFS197" s="21"/>
      <c r="AFT197" s="21"/>
      <c r="AFU197" s="21"/>
      <c r="AFV197" s="21"/>
      <c r="AFW197" s="21"/>
      <c r="AFX197" s="21"/>
      <c r="AFY197" s="21"/>
      <c r="AFZ197" s="21"/>
      <c r="AGA197" s="21"/>
      <c r="AGB197" s="21"/>
      <c r="AGC197" s="21"/>
      <c r="AGD197" s="21"/>
      <c r="AGE197" s="21"/>
      <c r="AGF197" s="21"/>
      <c r="AGG197" s="21"/>
      <c r="AGH197" s="21"/>
      <c r="AGI197" s="21"/>
      <c r="AGJ197" s="21"/>
      <c r="AGK197" s="21"/>
      <c r="AGL197" s="21"/>
      <c r="AGM197" s="21"/>
      <c r="AGN197" s="21"/>
      <c r="AGO197" s="21"/>
      <c r="AGP197" s="21"/>
      <c r="AGQ197" s="21"/>
      <c r="AGR197" s="21"/>
      <c r="AGS197" s="21"/>
      <c r="AGT197" s="21"/>
      <c r="AGU197" s="21"/>
      <c r="AGV197" s="21"/>
      <c r="AGW197" s="21"/>
      <c r="AGX197" s="21"/>
      <c r="AGY197" s="21"/>
      <c r="AGZ197" s="21"/>
      <c r="AHA197" s="21"/>
      <c r="AHB197" s="21"/>
      <c r="AHC197" s="21"/>
      <c r="AHD197" s="21"/>
      <c r="AHE197" s="21"/>
      <c r="AHF197" s="21"/>
      <c r="AHG197" s="21"/>
      <c r="AHH197" s="21"/>
      <c r="AHI197" s="21"/>
      <c r="AHJ197" s="21"/>
      <c r="AHK197" s="21"/>
      <c r="AHL197" s="21"/>
      <c r="AHM197" s="21"/>
      <c r="AHN197" s="21"/>
      <c r="AHO197" s="21"/>
      <c r="AHP197" s="21"/>
      <c r="AHQ197" s="21"/>
      <c r="AHR197" s="21"/>
      <c r="AHS197" s="21"/>
      <c r="AHT197" s="21"/>
      <c r="AHU197" s="21"/>
      <c r="AHV197" s="21"/>
      <c r="AHW197" s="21"/>
      <c r="AHX197" s="21"/>
      <c r="AHY197" s="21"/>
      <c r="AHZ197" s="21"/>
      <c r="AIA197" s="21"/>
      <c r="AIB197" s="21"/>
      <c r="AIC197" s="21"/>
      <c r="AID197" s="21"/>
      <c r="AIE197" s="21"/>
      <c r="AIF197" s="21"/>
      <c r="AIG197" s="21"/>
      <c r="AIH197" s="21"/>
      <c r="AII197" s="21"/>
      <c r="AIJ197" s="21"/>
      <c r="AIK197" s="21"/>
      <c r="AIL197" s="21"/>
      <c r="AIM197" s="21"/>
      <c r="AIN197" s="21"/>
      <c r="AIO197" s="21"/>
      <c r="AIP197" s="21"/>
      <c r="AIQ197" s="21"/>
      <c r="AIR197" s="21"/>
      <c r="AIS197" s="21"/>
      <c r="AIT197" s="21"/>
      <c r="AIU197" s="21"/>
      <c r="AIV197" s="21"/>
      <c r="AIW197" s="21"/>
      <c r="AIX197" s="21"/>
      <c r="AIY197" s="21"/>
      <c r="AIZ197" s="21"/>
      <c r="AJA197" s="21"/>
      <c r="AJB197" s="21"/>
      <c r="AJC197" s="21"/>
      <c r="AJD197" s="21"/>
      <c r="AJE197" s="21"/>
      <c r="AJF197" s="21"/>
      <c r="AJG197" s="21"/>
      <c r="AJH197" s="21"/>
      <c r="AJI197" s="21"/>
      <c r="AJJ197" s="21"/>
      <c r="AJK197" s="21"/>
      <c r="AJL197" s="21"/>
      <c r="AJM197" s="21"/>
      <c r="AJN197" s="21"/>
      <c r="AJO197" s="21"/>
      <c r="AJP197" s="21"/>
      <c r="AJQ197" s="21"/>
      <c r="AJR197" s="21"/>
      <c r="AJS197" s="21"/>
      <c r="AJT197" s="21"/>
      <c r="AJU197" s="21"/>
      <c r="AJV197" s="21"/>
      <c r="AJW197" s="21"/>
      <c r="AJX197" s="21"/>
      <c r="AJY197" s="21"/>
      <c r="AJZ197" s="21"/>
      <c r="AKA197" s="21"/>
      <c r="AKB197" s="21"/>
      <c r="AKC197" s="21"/>
      <c r="AKD197" s="21"/>
      <c r="AKE197" s="21"/>
      <c r="AKF197" s="21"/>
      <c r="AKG197" s="21"/>
      <c r="AKH197" s="21"/>
      <c r="AKI197" s="21"/>
      <c r="AKJ197" s="21"/>
      <c r="AKK197" s="21"/>
      <c r="AKL197" s="21"/>
      <c r="AKM197" s="21"/>
      <c r="AKN197" s="21"/>
      <c r="AKO197" s="21"/>
      <c r="AKP197" s="21"/>
      <c r="AKQ197" s="21"/>
      <c r="AKR197" s="21"/>
      <c r="AKS197" s="21"/>
      <c r="AKT197" s="21"/>
      <c r="AKU197" s="21"/>
      <c r="AKV197" s="21"/>
      <c r="AKW197" s="21"/>
      <c r="AKX197" s="21"/>
      <c r="AKY197" s="21"/>
      <c r="AKZ197" s="21"/>
      <c r="ALA197" s="21"/>
      <c r="ALB197" s="21"/>
      <c r="ALC197" s="21"/>
      <c r="ALD197" s="21"/>
      <c r="ALE197" s="21"/>
      <c r="ALF197" s="21"/>
      <c r="ALG197" s="21"/>
      <c r="ALH197" s="21"/>
      <c r="ALI197" s="21"/>
      <c r="ALJ197" s="21"/>
      <c r="ALK197" s="21"/>
      <c r="ALL197" s="21"/>
      <c r="ALM197" s="21"/>
      <c r="ALN197" s="21"/>
      <c r="ALO197" s="21"/>
      <c r="ALP197" s="21"/>
      <c r="ALQ197" s="21"/>
      <c r="ALR197" s="21"/>
      <c r="ALS197" s="21"/>
      <c r="ALT197" s="21"/>
      <c r="ALU197" s="21"/>
      <c r="ALV197" s="21"/>
      <c r="ALW197" s="21"/>
      <c r="ALX197" s="21"/>
      <c r="ALY197" s="21"/>
      <c r="ALZ197" s="21"/>
      <c r="AMA197" s="21"/>
      <c r="AMB197" s="21"/>
      <c r="AMC197" s="21"/>
      <c r="AMD197" s="21"/>
      <c r="AME197" s="21"/>
      <c r="AMF197" s="21"/>
      <c r="AMG197" s="21"/>
      <c r="AMH197" s="21"/>
      <c r="AMI197" s="21"/>
      <c r="AMJ197" s="21"/>
      <c r="AMK197" s="21"/>
      <c r="AML197" s="21"/>
      <c r="AMM197" s="21"/>
      <c r="AMN197" s="21"/>
      <c r="AMO197" s="21"/>
      <c r="AMP197" s="21"/>
      <c r="AMQ197" s="21"/>
      <c r="AMR197" s="21"/>
      <c r="AMS197" s="21"/>
      <c r="AMT197" s="21"/>
      <c r="AMU197" s="21"/>
      <c r="AMV197" s="21"/>
      <c r="AMW197" s="21"/>
    </row>
    <row r="198" spans="1:1037" s="33" customFormat="1" ht="141.75" hidden="1" thickTop="1" thickBot="1" x14ac:dyDescent="0.25">
      <c r="A198" s="23" t="s">
        <v>201</v>
      </c>
      <c r="B198" s="23" t="s">
        <v>141</v>
      </c>
      <c r="C198" s="23" t="s">
        <v>288</v>
      </c>
      <c r="D198" s="23" t="s">
        <v>83</v>
      </c>
      <c r="E198" s="23" t="s">
        <v>1053</v>
      </c>
      <c r="F198" s="23" t="s">
        <v>1057</v>
      </c>
      <c r="G198" s="23" t="s">
        <v>1055</v>
      </c>
      <c r="H198" s="23" t="s">
        <v>1055</v>
      </c>
      <c r="I198" s="24" t="s">
        <v>249</v>
      </c>
      <c r="J198" s="189" t="str">
        <f>+VLOOKUP(I198,Feuil1!A:C,2,FALSE)</f>
        <v>R2-2-1-6</v>
      </c>
      <c r="K198" s="24" t="s">
        <v>340</v>
      </c>
      <c r="L198" s="29"/>
      <c r="M198" s="59">
        <v>4</v>
      </c>
      <c r="N198" s="60">
        <v>4</v>
      </c>
      <c r="O198" s="42">
        <f t="shared" si="15"/>
        <v>16</v>
      </c>
      <c r="P198" s="42">
        <f t="shared" si="16"/>
        <v>3</v>
      </c>
      <c r="Q198" s="44" t="s">
        <v>341</v>
      </c>
      <c r="R198" s="59">
        <v>3</v>
      </c>
      <c r="S198" s="25" t="s">
        <v>342</v>
      </c>
      <c r="T198" s="59">
        <v>5</v>
      </c>
      <c r="U198" s="25" t="s">
        <v>343</v>
      </c>
      <c r="V198" s="59">
        <v>4</v>
      </c>
      <c r="W198" s="41">
        <f t="shared" si="17"/>
        <v>12</v>
      </c>
      <c r="X198" s="50">
        <f t="shared" si="18"/>
        <v>1</v>
      </c>
      <c r="Y198" s="52">
        <f t="shared" si="19"/>
        <v>3</v>
      </c>
      <c r="Z198" s="23"/>
      <c r="AA198" s="57"/>
      <c r="AB198" s="23"/>
      <c r="AC198" s="23"/>
      <c r="AD198" s="23"/>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c r="BC198" s="21"/>
      <c r="BD198" s="21"/>
      <c r="BE198" s="21"/>
      <c r="BF198" s="21"/>
      <c r="BG198" s="21"/>
      <c r="BH198" s="21"/>
      <c r="BI198" s="21"/>
      <c r="BJ198" s="21"/>
      <c r="BK198" s="21"/>
      <c r="BL198" s="21"/>
      <c r="BM198" s="21"/>
      <c r="BN198" s="21"/>
      <c r="BO198" s="21"/>
      <c r="BP198" s="21"/>
      <c r="BQ198" s="21"/>
      <c r="BR198" s="21"/>
      <c r="BS198" s="21"/>
      <c r="BT198" s="21"/>
      <c r="BU198" s="21"/>
      <c r="BV198" s="21"/>
      <c r="BW198" s="21"/>
      <c r="BX198" s="21"/>
      <c r="BY198" s="21"/>
      <c r="BZ198" s="21"/>
      <c r="CA198" s="21"/>
      <c r="CB198" s="21"/>
      <c r="CC198" s="21"/>
      <c r="CD198" s="21"/>
      <c r="CE198" s="21"/>
      <c r="CF198" s="21"/>
      <c r="CG198" s="21"/>
      <c r="CH198" s="21"/>
      <c r="CI198" s="21"/>
      <c r="CJ198" s="21"/>
      <c r="CK198" s="21"/>
      <c r="CL198" s="21"/>
      <c r="CM198" s="21"/>
      <c r="CN198" s="21"/>
      <c r="CO198" s="21"/>
      <c r="CP198" s="21"/>
      <c r="CQ198" s="21"/>
      <c r="CR198" s="21"/>
      <c r="CS198" s="21"/>
      <c r="CT198" s="21"/>
      <c r="CU198" s="21"/>
      <c r="CV198" s="21"/>
      <c r="CW198" s="21"/>
      <c r="CX198" s="21"/>
      <c r="CY198" s="21"/>
      <c r="CZ198" s="21"/>
      <c r="DA198" s="21"/>
      <c r="DB198" s="21"/>
      <c r="DC198" s="21"/>
      <c r="DD198" s="21"/>
      <c r="DE198" s="21"/>
      <c r="DF198" s="21"/>
      <c r="DG198" s="21"/>
      <c r="DH198" s="21"/>
      <c r="DI198" s="21"/>
      <c r="DJ198" s="21"/>
      <c r="DK198" s="21"/>
      <c r="DL198" s="21"/>
      <c r="DM198" s="21"/>
      <c r="DN198" s="21"/>
      <c r="DO198" s="21"/>
      <c r="DP198" s="21"/>
      <c r="DQ198" s="21"/>
      <c r="DR198" s="21"/>
      <c r="DS198" s="21"/>
      <c r="DT198" s="21"/>
      <c r="DU198" s="21"/>
      <c r="DV198" s="21"/>
      <c r="DW198" s="21"/>
      <c r="DX198" s="21"/>
      <c r="DY198" s="21"/>
      <c r="DZ198" s="21"/>
      <c r="EA198" s="21"/>
      <c r="EB198" s="21"/>
      <c r="EC198" s="21"/>
      <c r="ED198" s="21"/>
      <c r="EE198" s="21"/>
      <c r="EF198" s="21"/>
      <c r="EG198" s="21"/>
      <c r="EH198" s="21"/>
      <c r="EI198" s="21"/>
      <c r="EJ198" s="21"/>
      <c r="EK198" s="21"/>
      <c r="EL198" s="21"/>
      <c r="EM198" s="21"/>
      <c r="EN198" s="21"/>
      <c r="EO198" s="21"/>
      <c r="EP198" s="21"/>
      <c r="EQ198" s="21"/>
      <c r="ER198" s="21"/>
      <c r="ES198" s="21"/>
      <c r="ET198" s="21"/>
      <c r="EU198" s="21"/>
      <c r="EV198" s="21"/>
      <c r="EW198" s="21"/>
      <c r="EX198" s="21"/>
      <c r="EY198" s="21"/>
      <c r="EZ198" s="21"/>
      <c r="FA198" s="21"/>
      <c r="FB198" s="21"/>
      <c r="FC198" s="21"/>
      <c r="FD198" s="21"/>
      <c r="FE198" s="21"/>
      <c r="FF198" s="21"/>
      <c r="FG198" s="21"/>
      <c r="FH198" s="21"/>
      <c r="FI198" s="21"/>
      <c r="FJ198" s="21"/>
      <c r="FK198" s="21"/>
      <c r="FL198" s="21"/>
      <c r="FM198" s="21"/>
      <c r="FN198" s="21"/>
      <c r="FO198" s="21"/>
      <c r="FP198" s="21"/>
      <c r="FQ198" s="21"/>
      <c r="FR198" s="21"/>
      <c r="FS198" s="21"/>
      <c r="FT198" s="21"/>
      <c r="FU198" s="21"/>
      <c r="FV198" s="21"/>
      <c r="FW198" s="21"/>
      <c r="FX198" s="21"/>
      <c r="FY198" s="21"/>
      <c r="FZ198" s="21"/>
      <c r="GA198" s="21"/>
      <c r="GB198" s="21"/>
      <c r="GC198" s="21"/>
      <c r="GD198" s="21"/>
      <c r="GE198" s="21"/>
      <c r="GF198" s="21"/>
      <c r="GG198" s="21"/>
      <c r="GH198" s="21"/>
      <c r="GI198" s="21"/>
      <c r="GJ198" s="21"/>
      <c r="GK198" s="21"/>
      <c r="GL198" s="21"/>
      <c r="GM198" s="21"/>
      <c r="GN198" s="21"/>
      <c r="GO198" s="21"/>
      <c r="GP198" s="21"/>
      <c r="GQ198" s="21"/>
      <c r="GR198" s="21"/>
      <c r="GS198" s="21"/>
      <c r="GT198" s="21"/>
      <c r="GU198" s="21"/>
      <c r="GV198" s="21"/>
      <c r="GW198" s="21"/>
      <c r="GX198" s="21"/>
      <c r="GY198" s="21"/>
      <c r="GZ198" s="21"/>
      <c r="HA198" s="21"/>
      <c r="HB198" s="21"/>
      <c r="HC198" s="21"/>
      <c r="HD198" s="21"/>
      <c r="HE198" s="21"/>
      <c r="HF198" s="21"/>
      <c r="HG198" s="21"/>
      <c r="HH198" s="21"/>
      <c r="HI198" s="21"/>
      <c r="HJ198" s="21"/>
      <c r="HK198" s="21"/>
      <c r="HL198" s="21"/>
      <c r="HM198" s="21"/>
      <c r="HN198" s="21"/>
      <c r="HO198" s="21"/>
      <c r="HP198" s="21"/>
      <c r="HQ198" s="21"/>
      <c r="HR198" s="21"/>
      <c r="HS198" s="21"/>
      <c r="HT198" s="21"/>
      <c r="HU198" s="21"/>
      <c r="HV198" s="21"/>
      <c r="HW198" s="21"/>
      <c r="HX198" s="21"/>
      <c r="HY198" s="21"/>
      <c r="HZ198" s="21"/>
      <c r="IA198" s="21"/>
      <c r="IB198" s="21"/>
      <c r="IC198" s="21"/>
      <c r="ID198" s="21"/>
      <c r="IE198" s="21"/>
      <c r="IF198" s="21"/>
      <c r="IG198" s="21"/>
      <c r="IH198" s="21"/>
      <c r="II198" s="21"/>
      <c r="IJ198" s="21"/>
      <c r="IK198" s="21"/>
      <c r="IL198" s="21"/>
      <c r="IM198" s="21"/>
      <c r="IN198" s="21"/>
      <c r="IO198" s="21"/>
      <c r="IP198" s="21"/>
      <c r="IQ198" s="21"/>
      <c r="IR198" s="21"/>
      <c r="IS198" s="21"/>
      <c r="IT198" s="21"/>
      <c r="IU198" s="21"/>
      <c r="IV198" s="21"/>
      <c r="IW198" s="21"/>
      <c r="IX198" s="21"/>
      <c r="IY198" s="21"/>
      <c r="IZ198" s="21"/>
      <c r="JA198" s="21"/>
      <c r="JB198" s="21"/>
      <c r="JC198" s="21"/>
      <c r="JD198" s="21"/>
      <c r="JE198" s="21"/>
      <c r="JF198" s="21"/>
      <c r="JG198" s="21"/>
      <c r="JH198" s="21"/>
      <c r="JI198" s="21"/>
      <c r="JJ198" s="21"/>
      <c r="JK198" s="21"/>
      <c r="JL198" s="21"/>
      <c r="JM198" s="21"/>
      <c r="JN198" s="21"/>
      <c r="JO198" s="21"/>
      <c r="JP198" s="21"/>
      <c r="JQ198" s="21"/>
      <c r="JR198" s="21"/>
      <c r="JS198" s="21"/>
      <c r="JT198" s="21"/>
      <c r="JU198" s="21"/>
      <c r="JV198" s="21"/>
      <c r="JW198" s="21"/>
      <c r="JX198" s="21"/>
      <c r="JY198" s="21"/>
      <c r="JZ198" s="21"/>
      <c r="KA198" s="21"/>
      <c r="KB198" s="21"/>
      <c r="KC198" s="21"/>
      <c r="KD198" s="21"/>
      <c r="KE198" s="21"/>
      <c r="KF198" s="21"/>
      <c r="KG198" s="21"/>
      <c r="KH198" s="21"/>
      <c r="KI198" s="21"/>
      <c r="KJ198" s="21"/>
      <c r="KK198" s="21"/>
      <c r="KL198" s="21"/>
      <c r="KM198" s="21"/>
      <c r="KN198" s="21"/>
      <c r="KO198" s="21"/>
      <c r="KP198" s="21"/>
      <c r="KQ198" s="21"/>
      <c r="KR198" s="21"/>
      <c r="KS198" s="21"/>
      <c r="KT198" s="21"/>
      <c r="KU198" s="21"/>
      <c r="KV198" s="21"/>
      <c r="KW198" s="21"/>
      <c r="KX198" s="21"/>
      <c r="KY198" s="21"/>
      <c r="KZ198" s="21"/>
      <c r="LA198" s="21"/>
      <c r="LB198" s="21"/>
      <c r="LC198" s="21"/>
      <c r="LD198" s="21"/>
      <c r="LE198" s="21"/>
      <c r="LF198" s="21"/>
      <c r="LG198" s="21"/>
      <c r="LH198" s="21"/>
      <c r="LI198" s="21"/>
      <c r="LJ198" s="21"/>
      <c r="LK198" s="21"/>
      <c r="LL198" s="21"/>
      <c r="LM198" s="21"/>
      <c r="LN198" s="21"/>
      <c r="LO198" s="21"/>
      <c r="LP198" s="21"/>
      <c r="LQ198" s="21"/>
      <c r="LR198" s="21"/>
      <c r="LS198" s="21"/>
      <c r="LT198" s="21"/>
      <c r="LU198" s="21"/>
      <c r="LV198" s="21"/>
      <c r="LW198" s="21"/>
      <c r="LX198" s="21"/>
      <c r="LY198" s="21"/>
      <c r="LZ198" s="21"/>
      <c r="MA198" s="21"/>
      <c r="MB198" s="21"/>
      <c r="MC198" s="21"/>
      <c r="MD198" s="21"/>
      <c r="ME198" s="21"/>
      <c r="MF198" s="21"/>
      <c r="MG198" s="21"/>
      <c r="MH198" s="21"/>
      <c r="MI198" s="21"/>
      <c r="MJ198" s="21"/>
      <c r="MK198" s="21"/>
      <c r="ML198" s="21"/>
      <c r="MM198" s="21"/>
      <c r="MN198" s="21"/>
      <c r="MO198" s="21"/>
      <c r="MP198" s="21"/>
      <c r="MQ198" s="21"/>
      <c r="MR198" s="21"/>
      <c r="MS198" s="21"/>
      <c r="MT198" s="21"/>
      <c r="MU198" s="21"/>
      <c r="MV198" s="21"/>
      <c r="MW198" s="21"/>
      <c r="MX198" s="21"/>
      <c r="MY198" s="21"/>
      <c r="MZ198" s="21"/>
      <c r="NA198" s="21"/>
      <c r="NB198" s="21"/>
      <c r="NC198" s="21"/>
      <c r="ND198" s="21"/>
      <c r="NE198" s="21"/>
      <c r="NF198" s="21"/>
      <c r="NG198" s="21"/>
      <c r="NH198" s="21"/>
      <c r="NI198" s="21"/>
      <c r="NJ198" s="21"/>
      <c r="NK198" s="21"/>
      <c r="NL198" s="21"/>
      <c r="NM198" s="21"/>
      <c r="NN198" s="21"/>
      <c r="NO198" s="21"/>
      <c r="NP198" s="21"/>
      <c r="NQ198" s="21"/>
      <c r="NR198" s="21"/>
      <c r="NS198" s="21"/>
      <c r="NT198" s="21"/>
      <c r="NU198" s="21"/>
      <c r="NV198" s="21"/>
      <c r="NW198" s="21"/>
      <c r="NX198" s="21"/>
      <c r="NY198" s="21"/>
      <c r="NZ198" s="21"/>
      <c r="OA198" s="21"/>
      <c r="OB198" s="21"/>
      <c r="OC198" s="21"/>
      <c r="OD198" s="21"/>
      <c r="OE198" s="21"/>
      <c r="OF198" s="21"/>
      <c r="OG198" s="21"/>
      <c r="OH198" s="21"/>
      <c r="OI198" s="21"/>
      <c r="OJ198" s="21"/>
      <c r="OK198" s="21"/>
      <c r="OL198" s="21"/>
      <c r="OM198" s="21"/>
      <c r="ON198" s="21"/>
      <c r="OO198" s="21"/>
      <c r="OP198" s="21"/>
      <c r="OQ198" s="21"/>
      <c r="OR198" s="21"/>
      <c r="OS198" s="21"/>
      <c r="OT198" s="21"/>
      <c r="OU198" s="21"/>
      <c r="OV198" s="21"/>
      <c r="OW198" s="21"/>
      <c r="OX198" s="21"/>
      <c r="OY198" s="21"/>
      <c r="OZ198" s="21"/>
      <c r="PA198" s="21"/>
      <c r="PB198" s="21"/>
      <c r="PC198" s="21"/>
      <c r="PD198" s="21"/>
      <c r="PE198" s="21"/>
      <c r="PF198" s="21"/>
      <c r="PG198" s="21"/>
      <c r="PH198" s="21"/>
      <c r="PI198" s="21"/>
      <c r="PJ198" s="21"/>
      <c r="PK198" s="21"/>
      <c r="PL198" s="21"/>
      <c r="PM198" s="21"/>
      <c r="PN198" s="21"/>
      <c r="PO198" s="21"/>
      <c r="PP198" s="21"/>
      <c r="PQ198" s="21"/>
      <c r="PR198" s="21"/>
      <c r="PS198" s="21"/>
      <c r="PT198" s="21"/>
      <c r="PU198" s="21"/>
      <c r="PV198" s="21"/>
      <c r="PW198" s="21"/>
      <c r="PX198" s="21"/>
      <c r="PY198" s="21"/>
      <c r="PZ198" s="21"/>
      <c r="QA198" s="21"/>
      <c r="QB198" s="21"/>
      <c r="QC198" s="21"/>
      <c r="QD198" s="21"/>
      <c r="QE198" s="21"/>
      <c r="QF198" s="21"/>
      <c r="QG198" s="21"/>
      <c r="QH198" s="21"/>
      <c r="QI198" s="21"/>
      <c r="QJ198" s="21"/>
      <c r="QK198" s="21"/>
      <c r="QL198" s="21"/>
      <c r="QM198" s="21"/>
      <c r="QN198" s="21"/>
      <c r="QO198" s="21"/>
      <c r="QP198" s="21"/>
      <c r="QQ198" s="21"/>
      <c r="QR198" s="21"/>
      <c r="QS198" s="21"/>
      <c r="QT198" s="21"/>
      <c r="QU198" s="21"/>
      <c r="QV198" s="21"/>
      <c r="QW198" s="21"/>
      <c r="QX198" s="21"/>
      <c r="QY198" s="21"/>
      <c r="QZ198" s="21"/>
      <c r="RA198" s="21"/>
      <c r="RB198" s="21"/>
      <c r="RC198" s="21"/>
      <c r="RD198" s="21"/>
      <c r="RE198" s="21"/>
      <c r="RF198" s="21"/>
      <c r="RG198" s="21"/>
      <c r="RH198" s="21"/>
      <c r="RI198" s="21"/>
      <c r="RJ198" s="21"/>
      <c r="RK198" s="21"/>
      <c r="RL198" s="21"/>
      <c r="RM198" s="21"/>
      <c r="RN198" s="21"/>
      <c r="RO198" s="21"/>
      <c r="RP198" s="21"/>
      <c r="RQ198" s="21"/>
      <c r="RR198" s="21"/>
      <c r="RS198" s="21"/>
      <c r="RT198" s="21"/>
      <c r="RU198" s="21"/>
      <c r="RV198" s="21"/>
      <c r="RW198" s="21"/>
      <c r="RX198" s="21"/>
      <c r="RY198" s="21"/>
      <c r="RZ198" s="21"/>
      <c r="SA198" s="21"/>
      <c r="SB198" s="21"/>
      <c r="SC198" s="21"/>
      <c r="SD198" s="21"/>
      <c r="SE198" s="21"/>
      <c r="SF198" s="21"/>
      <c r="SG198" s="21"/>
      <c r="SH198" s="21"/>
      <c r="SI198" s="21"/>
      <c r="SJ198" s="21"/>
      <c r="SK198" s="21"/>
      <c r="SL198" s="21"/>
      <c r="SM198" s="21"/>
      <c r="SN198" s="21"/>
      <c r="SO198" s="21"/>
      <c r="SP198" s="21"/>
      <c r="SQ198" s="21"/>
      <c r="SR198" s="21"/>
      <c r="SS198" s="21"/>
      <c r="ST198" s="21"/>
      <c r="SU198" s="21"/>
      <c r="SV198" s="21"/>
      <c r="SW198" s="21"/>
      <c r="SX198" s="21"/>
      <c r="SY198" s="21"/>
      <c r="SZ198" s="21"/>
      <c r="TA198" s="21"/>
      <c r="TB198" s="21"/>
      <c r="TC198" s="21"/>
      <c r="TD198" s="21"/>
      <c r="TE198" s="21"/>
      <c r="TF198" s="21"/>
      <c r="TG198" s="21"/>
      <c r="TH198" s="21"/>
      <c r="TI198" s="21"/>
      <c r="TJ198" s="21"/>
      <c r="TK198" s="21"/>
      <c r="TL198" s="21"/>
      <c r="TM198" s="21"/>
      <c r="TN198" s="21"/>
      <c r="TO198" s="21"/>
      <c r="TP198" s="21"/>
      <c r="TQ198" s="21"/>
      <c r="TR198" s="21"/>
      <c r="TS198" s="21"/>
      <c r="TT198" s="21"/>
      <c r="TU198" s="21"/>
      <c r="TV198" s="21"/>
      <c r="TW198" s="21"/>
      <c r="TX198" s="21"/>
      <c r="TY198" s="21"/>
      <c r="TZ198" s="21"/>
      <c r="UA198" s="21"/>
      <c r="UB198" s="21"/>
      <c r="UC198" s="21"/>
      <c r="UD198" s="21"/>
      <c r="UE198" s="21"/>
      <c r="UF198" s="21"/>
      <c r="UG198" s="21"/>
      <c r="UH198" s="21"/>
      <c r="UI198" s="21"/>
      <c r="UJ198" s="21"/>
      <c r="UK198" s="21"/>
      <c r="UL198" s="21"/>
      <c r="UM198" s="21"/>
      <c r="UN198" s="21"/>
      <c r="UO198" s="21"/>
      <c r="UP198" s="21"/>
      <c r="UQ198" s="21"/>
      <c r="UR198" s="21"/>
      <c r="US198" s="21"/>
      <c r="UT198" s="21"/>
      <c r="UU198" s="21"/>
      <c r="UV198" s="21"/>
      <c r="UW198" s="21"/>
      <c r="UX198" s="21"/>
      <c r="UY198" s="21"/>
      <c r="UZ198" s="21"/>
      <c r="VA198" s="21"/>
      <c r="VB198" s="21"/>
      <c r="VC198" s="21"/>
      <c r="VD198" s="21"/>
      <c r="VE198" s="21"/>
      <c r="VF198" s="21"/>
      <c r="VG198" s="21"/>
      <c r="VH198" s="21"/>
      <c r="VI198" s="21"/>
      <c r="VJ198" s="21"/>
      <c r="VK198" s="21"/>
      <c r="VL198" s="21"/>
      <c r="VM198" s="21"/>
      <c r="VN198" s="21"/>
      <c r="VO198" s="21"/>
      <c r="VP198" s="21"/>
      <c r="VQ198" s="21"/>
      <c r="VR198" s="21"/>
      <c r="VS198" s="21"/>
      <c r="VT198" s="21"/>
      <c r="VU198" s="21"/>
      <c r="VV198" s="21"/>
      <c r="VW198" s="21"/>
      <c r="VX198" s="21"/>
      <c r="VY198" s="21"/>
      <c r="VZ198" s="21"/>
      <c r="WA198" s="21"/>
      <c r="WB198" s="21"/>
      <c r="WC198" s="21"/>
      <c r="WD198" s="21"/>
      <c r="WE198" s="21"/>
      <c r="WF198" s="21"/>
      <c r="WG198" s="21"/>
      <c r="WH198" s="21"/>
      <c r="WI198" s="21"/>
      <c r="WJ198" s="21"/>
      <c r="WK198" s="21"/>
      <c r="WL198" s="21"/>
      <c r="WM198" s="21"/>
      <c r="WN198" s="21"/>
      <c r="WO198" s="21"/>
      <c r="WP198" s="21"/>
      <c r="WQ198" s="21"/>
      <c r="WR198" s="21"/>
      <c r="WS198" s="21"/>
      <c r="WT198" s="21"/>
      <c r="WU198" s="21"/>
      <c r="WV198" s="21"/>
      <c r="WW198" s="21"/>
      <c r="WX198" s="21"/>
      <c r="WY198" s="21"/>
      <c r="WZ198" s="21"/>
      <c r="XA198" s="21"/>
      <c r="XB198" s="21"/>
      <c r="XC198" s="21"/>
      <c r="XD198" s="21"/>
      <c r="XE198" s="21"/>
      <c r="XF198" s="21"/>
      <c r="XG198" s="21"/>
      <c r="XH198" s="21"/>
      <c r="XI198" s="21"/>
      <c r="XJ198" s="21"/>
      <c r="XK198" s="21"/>
      <c r="XL198" s="21"/>
      <c r="XM198" s="21"/>
      <c r="XN198" s="21"/>
      <c r="XO198" s="21"/>
      <c r="XP198" s="21"/>
      <c r="XQ198" s="21"/>
      <c r="XR198" s="21"/>
      <c r="XS198" s="21"/>
      <c r="XT198" s="21"/>
      <c r="XU198" s="21"/>
      <c r="XV198" s="21"/>
      <c r="XW198" s="21"/>
      <c r="XX198" s="21"/>
      <c r="XY198" s="21"/>
      <c r="XZ198" s="21"/>
      <c r="YA198" s="21"/>
      <c r="YB198" s="21"/>
      <c r="YC198" s="21"/>
      <c r="YD198" s="21"/>
      <c r="YE198" s="21"/>
      <c r="YF198" s="21"/>
      <c r="YG198" s="21"/>
      <c r="YH198" s="21"/>
      <c r="YI198" s="21"/>
      <c r="YJ198" s="21"/>
      <c r="YK198" s="21"/>
      <c r="YL198" s="21"/>
      <c r="YM198" s="21"/>
      <c r="YN198" s="21"/>
      <c r="YO198" s="21"/>
      <c r="YP198" s="21"/>
      <c r="YQ198" s="21"/>
      <c r="YR198" s="21"/>
      <c r="YS198" s="21"/>
      <c r="YT198" s="21"/>
      <c r="YU198" s="21"/>
      <c r="YV198" s="21"/>
      <c r="YW198" s="21"/>
      <c r="YX198" s="21"/>
      <c r="YY198" s="21"/>
      <c r="YZ198" s="21"/>
      <c r="ZA198" s="21"/>
      <c r="ZB198" s="21"/>
      <c r="ZC198" s="21"/>
      <c r="ZD198" s="21"/>
      <c r="ZE198" s="21"/>
      <c r="ZF198" s="21"/>
      <c r="ZG198" s="21"/>
      <c r="ZH198" s="21"/>
      <c r="ZI198" s="21"/>
      <c r="ZJ198" s="21"/>
      <c r="ZK198" s="21"/>
      <c r="ZL198" s="21"/>
      <c r="ZM198" s="21"/>
      <c r="ZN198" s="21"/>
      <c r="ZO198" s="21"/>
      <c r="ZP198" s="21"/>
      <c r="ZQ198" s="21"/>
      <c r="ZR198" s="21"/>
      <c r="ZS198" s="21"/>
      <c r="ZT198" s="21"/>
      <c r="ZU198" s="21"/>
      <c r="ZV198" s="21"/>
      <c r="ZW198" s="21"/>
      <c r="ZX198" s="21"/>
      <c r="ZY198" s="21"/>
      <c r="ZZ198" s="21"/>
      <c r="AAA198" s="21"/>
      <c r="AAB198" s="21"/>
      <c r="AAC198" s="21"/>
      <c r="AAD198" s="21"/>
      <c r="AAE198" s="21"/>
      <c r="AAF198" s="21"/>
      <c r="AAG198" s="21"/>
      <c r="AAH198" s="21"/>
      <c r="AAI198" s="21"/>
      <c r="AAJ198" s="21"/>
      <c r="AAK198" s="21"/>
      <c r="AAL198" s="21"/>
      <c r="AAM198" s="21"/>
      <c r="AAN198" s="21"/>
      <c r="AAO198" s="21"/>
      <c r="AAP198" s="21"/>
      <c r="AAQ198" s="21"/>
      <c r="AAR198" s="21"/>
      <c r="AAS198" s="21"/>
      <c r="AAT198" s="21"/>
      <c r="AAU198" s="21"/>
      <c r="AAV198" s="21"/>
      <c r="AAW198" s="21"/>
      <c r="AAX198" s="21"/>
      <c r="AAY198" s="21"/>
      <c r="AAZ198" s="21"/>
      <c r="ABA198" s="21"/>
      <c r="ABB198" s="21"/>
      <c r="ABC198" s="21"/>
      <c r="ABD198" s="21"/>
      <c r="ABE198" s="21"/>
      <c r="ABF198" s="21"/>
      <c r="ABG198" s="21"/>
      <c r="ABH198" s="21"/>
      <c r="ABI198" s="21"/>
      <c r="ABJ198" s="21"/>
      <c r="ABK198" s="21"/>
      <c r="ABL198" s="21"/>
      <c r="ABM198" s="21"/>
      <c r="ABN198" s="21"/>
      <c r="ABO198" s="21"/>
      <c r="ABP198" s="21"/>
      <c r="ABQ198" s="21"/>
      <c r="ABR198" s="21"/>
      <c r="ABS198" s="21"/>
      <c r="ABT198" s="21"/>
      <c r="ABU198" s="21"/>
      <c r="ABV198" s="21"/>
      <c r="ABW198" s="21"/>
      <c r="ABX198" s="21"/>
      <c r="ABY198" s="21"/>
      <c r="ABZ198" s="21"/>
      <c r="ACA198" s="21"/>
      <c r="ACB198" s="21"/>
      <c r="ACC198" s="21"/>
      <c r="ACD198" s="21"/>
      <c r="ACE198" s="21"/>
      <c r="ACF198" s="21"/>
      <c r="ACG198" s="21"/>
      <c r="ACH198" s="21"/>
      <c r="ACI198" s="21"/>
      <c r="ACJ198" s="21"/>
      <c r="ACK198" s="21"/>
      <c r="ACL198" s="21"/>
      <c r="ACM198" s="21"/>
      <c r="ACN198" s="21"/>
      <c r="ACO198" s="21"/>
      <c r="ACP198" s="21"/>
      <c r="ACQ198" s="21"/>
      <c r="ACR198" s="21"/>
      <c r="ACS198" s="21"/>
      <c r="ACT198" s="21"/>
      <c r="ACU198" s="21"/>
      <c r="ACV198" s="21"/>
      <c r="ACW198" s="21"/>
      <c r="ACX198" s="21"/>
      <c r="ACY198" s="21"/>
      <c r="ACZ198" s="21"/>
      <c r="ADA198" s="21"/>
      <c r="ADB198" s="21"/>
      <c r="ADC198" s="21"/>
      <c r="ADD198" s="21"/>
      <c r="ADE198" s="21"/>
      <c r="ADF198" s="21"/>
      <c r="ADG198" s="21"/>
      <c r="ADH198" s="21"/>
      <c r="ADI198" s="21"/>
      <c r="ADJ198" s="21"/>
      <c r="ADK198" s="21"/>
      <c r="ADL198" s="21"/>
      <c r="ADM198" s="21"/>
      <c r="ADN198" s="21"/>
      <c r="ADO198" s="21"/>
      <c r="ADP198" s="21"/>
      <c r="ADQ198" s="21"/>
      <c r="ADR198" s="21"/>
      <c r="ADS198" s="21"/>
      <c r="ADT198" s="21"/>
      <c r="ADU198" s="21"/>
      <c r="ADV198" s="21"/>
      <c r="ADW198" s="21"/>
      <c r="ADX198" s="21"/>
      <c r="ADY198" s="21"/>
      <c r="ADZ198" s="21"/>
      <c r="AEA198" s="21"/>
      <c r="AEB198" s="21"/>
      <c r="AEC198" s="21"/>
      <c r="AED198" s="21"/>
      <c r="AEE198" s="21"/>
      <c r="AEF198" s="21"/>
      <c r="AEG198" s="21"/>
      <c r="AEH198" s="21"/>
      <c r="AEI198" s="21"/>
      <c r="AEJ198" s="21"/>
      <c r="AEK198" s="21"/>
      <c r="AEL198" s="21"/>
      <c r="AEM198" s="21"/>
      <c r="AEN198" s="21"/>
      <c r="AEO198" s="21"/>
      <c r="AEP198" s="21"/>
      <c r="AEQ198" s="21"/>
      <c r="AER198" s="21"/>
      <c r="AES198" s="21"/>
      <c r="AET198" s="21"/>
      <c r="AEU198" s="21"/>
      <c r="AEV198" s="21"/>
      <c r="AEW198" s="21"/>
      <c r="AEX198" s="21"/>
      <c r="AEY198" s="21"/>
      <c r="AEZ198" s="21"/>
      <c r="AFA198" s="21"/>
      <c r="AFB198" s="21"/>
      <c r="AFC198" s="21"/>
      <c r="AFD198" s="21"/>
      <c r="AFE198" s="21"/>
      <c r="AFF198" s="21"/>
      <c r="AFG198" s="21"/>
      <c r="AFH198" s="21"/>
      <c r="AFI198" s="21"/>
      <c r="AFJ198" s="21"/>
      <c r="AFK198" s="21"/>
      <c r="AFL198" s="21"/>
      <c r="AFM198" s="21"/>
      <c r="AFN198" s="21"/>
      <c r="AFO198" s="21"/>
      <c r="AFP198" s="21"/>
      <c r="AFQ198" s="21"/>
      <c r="AFR198" s="21"/>
      <c r="AFS198" s="21"/>
      <c r="AFT198" s="21"/>
      <c r="AFU198" s="21"/>
      <c r="AFV198" s="21"/>
      <c r="AFW198" s="21"/>
      <c r="AFX198" s="21"/>
      <c r="AFY198" s="21"/>
      <c r="AFZ198" s="21"/>
      <c r="AGA198" s="21"/>
      <c r="AGB198" s="21"/>
      <c r="AGC198" s="21"/>
      <c r="AGD198" s="21"/>
      <c r="AGE198" s="21"/>
      <c r="AGF198" s="21"/>
      <c r="AGG198" s="21"/>
      <c r="AGH198" s="21"/>
      <c r="AGI198" s="21"/>
      <c r="AGJ198" s="21"/>
      <c r="AGK198" s="21"/>
      <c r="AGL198" s="21"/>
      <c r="AGM198" s="21"/>
      <c r="AGN198" s="21"/>
      <c r="AGO198" s="21"/>
      <c r="AGP198" s="21"/>
      <c r="AGQ198" s="21"/>
      <c r="AGR198" s="21"/>
      <c r="AGS198" s="21"/>
      <c r="AGT198" s="21"/>
      <c r="AGU198" s="21"/>
      <c r="AGV198" s="21"/>
      <c r="AGW198" s="21"/>
      <c r="AGX198" s="21"/>
      <c r="AGY198" s="21"/>
      <c r="AGZ198" s="21"/>
      <c r="AHA198" s="21"/>
      <c r="AHB198" s="21"/>
      <c r="AHC198" s="21"/>
      <c r="AHD198" s="21"/>
      <c r="AHE198" s="21"/>
      <c r="AHF198" s="21"/>
      <c r="AHG198" s="21"/>
      <c r="AHH198" s="21"/>
      <c r="AHI198" s="21"/>
      <c r="AHJ198" s="21"/>
      <c r="AHK198" s="21"/>
      <c r="AHL198" s="21"/>
      <c r="AHM198" s="21"/>
      <c r="AHN198" s="21"/>
      <c r="AHO198" s="21"/>
      <c r="AHP198" s="21"/>
      <c r="AHQ198" s="21"/>
      <c r="AHR198" s="21"/>
      <c r="AHS198" s="21"/>
      <c r="AHT198" s="21"/>
      <c r="AHU198" s="21"/>
      <c r="AHV198" s="21"/>
      <c r="AHW198" s="21"/>
      <c r="AHX198" s="21"/>
      <c r="AHY198" s="21"/>
      <c r="AHZ198" s="21"/>
      <c r="AIA198" s="21"/>
      <c r="AIB198" s="21"/>
      <c r="AIC198" s="21"/>
      <c r="AID198" s="21"/>
      <c r="AIE198" s="21"/>
      <c r="AIF198" s="21"/>
      <c r="AIG198" s="21"/>
      <c r="AIH198" s="21"/>
      <c r="AII198" s="21"/>
      <c r="AIJ198" s="21"/>
      <c r="AIK198" s="21"/>
      <c r="AIL198" s="21"/>
      <c r="AIM198" s="21"/>
      <c r="AIN198" s="21"/>
      <c r="AIO198" s="21"/>
      <c r="AIP198" s="21"/>
      <c r="AIQ198" s="21"/>
      <c r="AIR198" s="21"/>
      <c r="AIS198" s="21"/>
      <c r="AIT198" s="21"/>
      <c r="AIU198" s="21"/>
      <c r="AIV198" s="21"/>
      <c r="AIW198" s="21"/>
      <c r="AIX198" s="21"/>
      <c r="AIY198" s="21"/>
      <c r="AIZ198" s="21"/>
      <c r="AJA198" s="21"/>
      <c r="AJB198" s="21"/>
      <c r="AJC198" s="21"/>
      <c r="AJD198" s="21"/>
      <c r="AJE198" s="21"/>
      <c r="AJF198" s="21"/>
      <c r="AJG198" s="21"/>
      <c r="AJH198" s="21"/>
      <c r="AJI198" s="21"/>
      <c r="AJJ198" s="21"/>
      <c r="AJK198" s="21"/>
      <c r="AJL198" s="21"/>
      <c r="AJM198" s="21"/>
      <c r="AJN198" s="21"/>
      <c r="AJO198" s="21"/>
      <c r="AJP198" s="21"/>
      <c r="AJQ198" s="21"/>
      <c r="AJR198" s="21"/>
      <c r="AJS198" s="21"/>
      <c r="AJT198" s="21"/>
      <c r="AJU198" s="21"/>
      <c r="AJV198" s="21"/>
      <c r="AJW198" s="21"/>
      <c r="AJX198" s="21"/>
      <c r="AJY198" s="21"/>
      <c r="AJZ198" s="21"/>
      <c r="AKA198" s="21"/>
      <c r="AKB198" s="21"/>
      <c r="AKC198" s="21"/>
      <c r="AKD198" s="21"/>
      <c r="AKE198" s="21"/>
      <c r="AKF198" s="21"/>
      <c r="AKG198" s="21"/>
      <c r="AKH198" s="21"/>
      <c r="AKI198" s="21"/>
      <c r="AKJ198" s="21"/>
      <c r="AKK198" s="21"/>
      <c r="AKL198" s="21"/>
      <c r="AKM198" s="21"/>
      <c r="AKN198" s="21"/>
      <c r="AKO198" s="21"/>
      <c r="AKP198" s="21"/>
      <c r="AKQ198" s="21"/>
      <c r="AKR198" s="21"/>
      <c r="AKS198" s="21"/>
      <c r="AKT198" s="21"/>
      <c r="AKU198" s="21"/>
      <c r="AKV198" s="21"/>
      <c r="AKW198" s="21"/>
      <c r="AKX198" s="21"/>
      <c r="AKY198" s="21"/>
      <c r="AKZ198" s="21"/>
      <c r="ALA198" s="21"/>
      <c r="ALB198" s="21"/>
      <c r="ALC198" s="21"/>
      <c r="ALD198" s="21"/>
      <c r="ALE198" s="21"/>
      <c r="ALF198" s="21"/>
      <c r="ALG198" s="21"/>
      <c r="ALH198" s="21"/>
      <c r="ALI198" s="21"/>
      <c r="ALJ198" s="21"/>
      <c r="ALK198" s="21"/>
      <c r="ALL198" s="21"/>
      <c r="ALM198" s="21"/>
      <c r="ALN198" s="21"/>
      <c r="ALO198" s="21"/>
      <c r="ALP198" s="21"/>
      <c r="ALQ198" s="21"/>
      <c r="ALR198" s="21"/>
      <c r="ALS198" s="21"/>
      <c r="ALT198" s="21"/>
      <c r="ALU198" s="21"/>
      <c r="ALV198" s="21"/>
      <c r="ALW198" s="21"/>
      <c r="ALX198" s="21"/>
      <c r="ALY198" s="21"/>
      <c r="ALZ198" s="21"/>
      <c r="AMA198" s="21"/>
      <c r="AMB198" s="21"/>
      <c r="AMC198" s="21"/>
      <c r="AMD198" s="21"/>
      <c r="AME198" s="21"/>
      <c r="AMF198" s="21"/>
      <c r="AMG198" s="21"/>
      <c r="AMH198" s="21"/>
      <c r="AMI198" s="21"/>
      <c r="AMJ198" s="21"/>
      <c r="AMK198" s="21"/>
      <c r="AML198" s="21"/>
      <c r="AMM198" s="21"/>
      <c r="AMN198" s="21"/>
      <c r="AMO198" s="21"/>
      <c r="AMP198" s="21"/>
      <c r="AMQ198" s="21"/>
      <c r="AMR198" s="21"/>
      <c r="AMS198" s="21"/>
      <c r="AMT198" s="21"/>
      <c r="AMU198" s="21"/>
      <c r="AMV198" s="21"/>
      <c r="AMW198" s="21"/>
    </row>
    <row r="199" spans="1:1037" s="33" customFormat="1" ht="39.75" hidden="1" thickTop="1" thickBot="1" x14ac:dyDescent="0.25">
      <c r="A199" s="23" t="s">
        <v>201</v>
      </c>
      <c r="B199" s="23" t="s">
        <v>141</v>
      </c>
      <c r="C199" s="23" t="s">
        <v>288</v>
      </c>
      <c r="D199" s="23" t="s">
        <v>83</v>
      </c>
      <c r="E199" s="23" t="s">
        <v>1053</v>
      </c>
      <c r="F199" s="23" t="s">
        <v>1057</v>
      </c>
      <c r="G199" s="23" t="s">
        <v>1055</v>
      </c>
      <c r="H199" s="23" t="s">
        <v>1055</v>
      </c>
      <c r="I199" s="24" t="s">
        <v>249</v>
      </c>
      <c r="J199" s="189" t="str">
        <f>+VLOOKUP(I199,Feuil1!A:C,2,FALSE)</f>
        <v>R2-2-1-6</v>
      </c>
      <c r="K199" s="24" t="s">
        <v>251</v>
      </c>
      <c r="L199" s="29"/>
      <c r="M199" s="59">
        <v>4</v>
      </c>
      <c r="N199" s="60">
        <v>4</v>
      </c>
      <c r="O199" s="42">
        <f t="shared" si="15"/>
        <v>16</v>
      </c>
      <c r="P199" s="42">
        <f t="shared" si="16"/>
        <v>3</v>
      </c>
      <c r="Q199" s="44"/>
      <c r="R199" s="59">
        <v>3</v>
      </c>
      <c r="S199" s="25"/>
      <c r="T199" s="59">
        <v>5</v>
      </c>
      <c r="U199" s="25"/>
      <c r="V199" s="59">
        <v>4</v>
      </c>
      <c r="W199" s="41">
        <f t="shared" si="17"/>
        <v>12</v>
      </c>
      <c r="X199" s="50">
        <f t="shared" si="18"/>
        <v>1</v>
      </c>
      <c r="Y199" s="52">
        <f t="shared" si="19"/>
        <v>3</v>
      </c>
      <c r="Z199" s="23"/>
      <c r="AA199" s="57"/>
      <c r="AB199" s="23"/>
      <c r="AC199" s="23"/>
      <c r="AD199" s="23"/>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c r="BC199" s="21"/>
      <c r="BD199" s="21"/>
      <c r="BE199" s="21"/>
      <c r="BF199" s="21"/>
      <c r="BG199" s="21"/>
      <c r="BH199" s="21"/>
      <c r="BI199" s="21"/>
      <c r="BJ199" s="21"/>
      <c r="BK199" s="21"/>
      <c r="BL199" s="21"/>
      <c r="BM199" s="21"/>
      <c r="BN199" s="21"/>
      <c r="BO199" s="21"/>
      <c r="BP199" s="21"/>
      <c r="BQ199" s="21"/>
      <c r="BR199" s="21"/>
      <c r="BS199" s="21"/>
      <c r="BT199" s="21"/>
      <c r="BU199" s="21"/>
      <c r="BV199" s="21"/>
      <c r="BW199" s="21"/>
      <c r="BX199" s="21"/>
      <c r="BY199" s="21"/>
      <c r="BZ199" s="21"/>
      <c r="CA199" s="21"/>
      <c r="CB199" s="21"/>
      <c r="CC199" s="21"/>
      <c r="CD199" s="21"/>
      <c r="CE199" s="21"/>
      <c r="CF199" s="21"/>
      <c r="CG199" s="21"/>
      <c r="CH199" s="21"/>
      <c r="CI199" s="21"/>
      <c r="CJ199" s="21"/>
      <c r="CK199" s="21"/>
      <c r="CL199" s="21"/>
      <c r="CM199" s="21"/>
      <c r="CN199" s="21"/>
      <c r="CO199" s="21"/>
      <c r="CP199" s="21"/>
      <c r="CQ199" s="21"/>
      <c r="CR199" s="21"/>
      <c r="CS199" s="21"/>
      <c r="CT199" s="21"/>
      <c r="CU199" s="21"/>
      <c r="CV199" s="21"/>
      <c r="CW199" s="21"/>
      <c r="CX199" s="21"/>
      <c r="CY199" s="21"/>
      <c r="CZ199" s="21"/>
      <c r="DA199" s="21"/>
      <c r="DB199" s="21"/>
      <c r="DC199" s="21"/>
      <c r="DD199" s="21"/>
      <c r="DE199" s="21"/>
      <c r="DF199" s="21"/>
      <c r="DG199" s="21"/>
      <c r="DH199" s="21"/>
      <c r="DI199" s="21"/>
      <c r="DJ199" s="21"/>
      <c r="DK199" s="21"/>
      <c r="DL199" s="21"/>
      <c r="DM199" s="21"/>
      <c r="DN199" s="21"/>
      <c r="DO199" s="21"/>
      <c r="DP199" s="21"/>
      <c r="DQ199" s="21"/>
      <c r="DR199" s="21"/>
      <c r="DS199" s="21"/>
      <c r="DT199" s="21"/>
      <c r="DU199" s="21"/>
      <c r="DV199" s="21"/>
      <c r="DW199" s="21"/>
      <c r="DX199" s="21"/>
      <c r="DY199" s="21"/>
      <c r="DZ199" s="21"/>
      <c r="EA199" s="21"/>
      <c r="EB199" s="21"/>
      <c r="EC199" s="21"/>
      <c r="ED199" s="21"/>
      <c r="EE199" s="21"/>
      <c r="EF199" s="21"/>
      <c r="EG199" s="21"/>
      <c r="EH199" s="21"/>
      <c r="EI199" s="21"/>
      <c r="EJ199" s="21"/>
      <c r="EK199" s="21"/>
      <c r="EL199" s="21"/>
      <c r="EM199" s="21"/>
      <c r="EN199" s="21"/>
      <c r="EO199" s="21"/>
      <c r="EP199" s="21"/>
      <c r="EQ199" s="21"/>
      <c r="ER199" s="21"/>
      <c r="ES199" s="21"/>
      <c r="ET199" s="21"/>
      <c r="EU199" s="21"/>
      <c r="EV199" s="21"/>
      <c r="EW199" s="21"/>
      <c r="EX199" s="21"/>
      <c r="EY199" s="21"/>
      <c r="EZ199" s="21"/>
      <c r="FA199" s="21"/>
      <c r="FB199" s="21"/>
      <c r="FC199" s="21"/>
      <c r="FD199" s="21"/>
      <c r="FE199" s="21"/>
      <c r="FF199" s="21"/>
      <c r="FG199" s="21"/>
      <c r="FH199" s="21"/>
      <c r="FI199" s="21"/>
      <c r="FJ199" s="21"/>
      <c r="FK199" s="21"/>
      <c r="FL199" s="21"/>
      <c r="FM199" s="21"/>
      <c r="FN199" s="21"/>
      <c r="FO199" s="21"/>
      <c r="FP199" s="21"/>
      <c r="FQ199" s="21"/>
      <c r="FR199" s="21"/>
      <c r="FS199" s="21"/>
      <c r="FT199" s="21"/>
      <c r="FU199" s="21"/>
      <c r="FV199" s="21"/>
      <c r="FW199" s="21"/>
      <c r="FX199" s="21"/>
      <c r="FY199" s="21"/>
      <c r="FZ199" s="21"/>
      <c r="GA199" s="21"/>
      <c r="GB199" s="21"/>
      <c r="GC199" s="21"/>
      <c r="GD199" s="21"/>
      <c r="GE199" s="21"/>
      <c r="GF199" s="21"/>
      <c r="GG199" s="21"/>
      <c r="GH199" s="21"/>
      <c r="GI199" s="21"/>
      <c r="GJ199" s="21"/>
      <c r="GK199" s="21"/>
      <c r="GL199" s="21"/>
      <c r="GM199" s="21"/>
      <c r="GN199" s="21"/>
      <c r="GO199" s="21"/>
      <c r="GP199" s="21"/>
      <c r="GQ199" s="21"/>
      <c r="GR199" s="21"/>
      <c r="GS199" s="21"/>
      <c r="GT199" s="21"/>
      <c r="GU199" s="21"/>
      <c r="GV199" s="21"/>
      <c r="GW199" s="21"/>
      <c r="GX199" s="21"/>
      <c r="GY199" s="21"/>
      <c r="GZ199" s="21"/>
      <c r="HA199" s="21"/>
      <c r="HB199" s="21"/>
      <c r="HC199" s="21"/>
      <c r="HD199" s="21"/>
      <c r="HE199" s="21"/>
      <c r="HF199" s="21"/>
      <c r="HG199" s="21"/>
      <c r="HH199" s="21"/>
      <c r="HI199" s="21"/>
      <c r="HJ199" s="21"/>
      <c r="HK199" s="21"/>
      <c r="HL199" s="21"/>
      <c r="HM199" s="21"/>
      <c r="HN199" s="21"/>
      <c r="HO199" s="21"/>
      <c r="HP199" s="21"/>
      <c r="HQ199" s="21"/>
      <c r="HR199" s="21"/>
      <c r="HS199" s="21"/>
      <c r="HT199" s="21"/>
      <c r="HU199" s="21"/>
      <c r="HV199" s="21"/>
      <c r="HW199" s="21"/>
      <c r="HX199" s="21"/>
      <c r="HY199" s="21"/>
      <c r="HZ199" s="21"/>
      <c r="IA199" s="21"/>
      <c r="IB199" s="21"/>
      <c r="IC199" s="21"/>
      <c r="ID199" s="21"/>
      <c r="IE199" s="21"/>
      <c r="IF199" s="21"/>
      <c r="IG199" s="21"/>
      <c r="IH199" s="21"/>
      <c r="II199" s="21"/>
      <c r="IJ199" s="21"/>
      <c r="IK199" s="21"/>
      <c r="IL199" s="21"/>
      <c r="IM199" s="21"/>
      <c r="IN199" s="21"/>
      <c r="IO199" s="21"/>
      <c r="IP199" s="21"/>
      <c r="IQ199" s="21"/>
      <c r="IR199" s="21"/>
      <c r="IS199" s="21"/>
      <c r="IT199" s="21"/>
      <c r="IU199" s="21"/>
      <c r="IV199" s="21"/>
      <c r="IW199" s="21"/>
      <c r="IX199" s="21"/>
      <c r="IY199" s="21"/>
      <c r="IZ199" s="21"/>
      <c r="JA199" s="21"/>
      <c r="JB199" s="21"/>
      <c r="JC199" s="21"/>
      <c r="JD199" s="21"/>
      <c r="JE199" s="21"/>
      <c r="JF199" s="21"/>
      <c r="JG199" s="21"/>
      <c r="JH199" s="21"/>
      <c r="JI199" s="21"/>
      <c r="JJ199" s="21"/>
      <c r="JK199" s="21"/>
      <c r="JL199" s="21"/>
      <c r="JM199" s="21"/>
      <c r="JN199" s="21"/>
      <c r="JO199" s="21"/>
      <c r="JP199" s="21"/>
      <c r="JQ199" s="21"/>
      <c r="JR199" s="21"/>
      <c r="JS199" s="21"/>
      <c r="JT199" s="21"/>
      <c r="JU199" s="21"/>
      <c r="JV199" s="21"/>
      <c r="JW199" s="21"/>
      <c r="JX199" s="21"/>
      <c r="JY199" s="21"/>
      <c r="JZ199" s="21"/>
      <c r="KA199" s="21"/>
      <c r="KB199" s="21"/>
      <c r="KC199" s="21"/>
      <c r="KD199" s="21"/>
      <c r="KE199" s="21"/>
      <c r="KF199" s="21"/>
      <c r="KG199" s="21"/>
      <c r="KH199" s="21"/>
      <c r="KI199" s="21"/>
      <c r="KJ199" s="21"/>
      <c r="KK199" s="21"/>
      <c r="KL199" s="21"/>
      <c r="KM199" s="21"/>
      <c r="KN199" s="21"/>
      <c r="KO199" s="21"/>
      <c r="KP199" s="21"/>
      <c r="KQ199" s="21"/>
      <c r="KR199" s="21"/>
      <c r="KS199" s="21"/>
      <c r="KT199" s="21"/>
      <c r="KU199" s="21"/>
      <c r="KV199" s="21"/>
      <c r="KW199" s="21"/>
      <c r="KX199" s="21"/>
      <c r="KY199" s="21"/>
      <c r="KZ199" s="21"/>
      <c r="LA199" s="21"/>
      <c r="LB199" s="21"/>
      <c r="LC199" s="21"/>
      <c r="LD199" s="21"/>
      <c r="LE199" s="21"/>
      <c r="LF199" s="21"/>
      <c r="LG199" s="21"/>
      <c r="LH199" s="21"/>
      <c r="LI199" s="21"/>
      <c r="LJ199" s="21"/>
      <c r="LK199" s="21"/>
      <c r="LL199" s="21"/>
      <c r="LM199" s="21"/>
      <c r="LN199" s="21"/>
      <c r="LO199" s="21"/>
      <c r="LP199" s="21"/>
      <c r="LQ199" s="21"/>
      <c r="LR199" s="21"/>
      <c r="LS199" s="21"/>
      <c r="LT199" s="21"/>
      <c r="LU199" s="21"/>
      <c r="LV199" s="21"/>
      <c r="LW199" s="21"/>
      <c r="LX199" s="21"/>
      <c r="LY199" s="21"/>
      <c r="LZ199" s="21"/>
      <c r="MA199" s="21"/>
      <c r="MB199" s="21"/>
      <c r="MC199" s="21"/>
      <c r="MD199" s="21"/>
      <c r="ME199" s="21"/>
      <c r="MF199" s="21"/>
      <c r="MG199" s="21"/>
      <c r="MH199" s="21"/>
      <c r="MI199" s="21"/>
      <c r="MJ199" s="21"/>
      <c r="MK199" s="21"/>
      <c r="ML199" s="21"/>
      <c r="MM199" s="21"/>
      <c r="MN199" s="21"/>
      <c r="MO199" s="21"/>
      <c r="MP199" s="21"/>
      <c r="MQ199" s="21"/>
      <c r="MR199" s="21"/>
      <c r="MS199" s="21"/>
      <c r="MT199" s="21"/>
      <c r="MU199" s="21"/>
      <c r="MV199" s="21"/>
      <c r="MW199" s="21"/>
      <c r="MX199" s="21"/>
      <c r="MY199" s="21"/>
      <c r="MZ199" s="21"/>
      <c r="NA199" s="21"/>
      <c r="NB199" s="21"/>
      <c r="NC199" s="21"/>
      <c r="ND199" s="21"/>
      <c r="NE199" s="21"/>
      <c r="NF199" s="21"/>
      <c r="NG199" s="21"/>
      <c r="NH199" s="21"/>
      <c r="NI199" s="21"/>
      <c r="NJ199" s="21"/>
      <c r="NK199" s="21"/>
      <c r="NL199" s="21"/>
      <c r="NM199" s="21"/>
      <c r="NN199" s="21"/>
      <c r="NO199" s="21"/>
      <c r="NP199" s="21"/>
      <c r="NQ199" s="21"/>
      <c r="NR199" s="21"/>
      <c r="NS199" s="21"/>
      <c r="NT199" s="21"/>
      <c r="NU199" s="21"/>
      <c r="NV199" s="21"/>
      <c r="NW199" s="21"/>
      <c r="NX199" s="21"/>
      <c r="NY199" s="21"/>
      <c r="NZ199" s="21"/>
      <c r="OA199" s="21"/>
      <c r="OB199" s="21"/>
      <c r="OC199" s="21"/>
      <c r="OD199" s="21"/>
      <c r="OE199" s="21"/>
      <c r="OF199" s="21"/>
      <c r="OG199" s="21"/>
      <c r="OH199" s="21"/>
      <c r="OI199" s="21"/>
      <c r="OJ199" s="21"/>
      <c r="OK199" s="21"/>
      <c r="OL199" s="21"/>
      <c r="OM199" s="21"/>
      <c r="ON199" s="21"/>
      <c r="OO199" s="21"/>
      <c r="OP199" s="21"/>
      <c r="OQ199" s="21"/>
      <c r="OR199" s="21"/>
      <c r="OS199" s="21"/>
      <c r="OT199" s="21"/>
      <c r="OU199" s="21"/>
      <c r="OV199" s="21"/>
      <c r="OW199" s="21"/>
      <c r="OX199" s="21"/>
      <c r="OY199" s="21"/>
      <c r="OZ199" s="21"/>
      <c r="PA199" s="21"/>
      <c r="PB199" s="21"/>
      <c r="PC199" s="21"/>
      <c r="PD199" s="21"/>
      <c r="PE199" s="21"/>
      <c r="PF199" s="21"/>
      <c r="PG199" s="21"/>
      <c r="PH199" s="21"/>
      <c r="PI199" s="21"/>
      <c r="PJ199" s="21"/>
      <c r="PK199" s="21"/>
      <c r="PL199" s="21"/>
      <c r="PM199" s="21"/>
      <c r="PN199" s="21"/>
      <c r="PO199" s="21"/>
      <c r="PP199" s="21"/>
      <c r="PQ199" s="21"/>
      <c r="PR199" s="21"/>
      <c r="PS199" s="21"/>
      <c r="PT199" s="21"/>
      <c r="PU199" s="21"/>
      <c r="PV199" s="21"/>
      <c r="PW199" s="21"/>
      <c r="PX199" s="21"/>
      <c r="PY199" s="21"/>
      <c r="PZ199" s="21"/>
      <c r="QA199" s="21"/>
      <c r="QB199" s="21"/>
      <c r="QC199" s="21"/>
      <c r="QD199" s="21"/>
      <c r="QE199" s="21"/>
      <c r="QF199" s="21"/>
      <c r="QG199" s="21"/>
      <c r="QH199" s="21"/>
      <c r="QI199" s="21"/>
      <c r="QJ199" s="21"/>
      <c r="QK199" s="21"/>
      <c r="QL199" s="21"/>
      <c r="QM199" s="21"/>
      <c r="QN199" s="21"/>
      <c r="QO199" s="21"/>
      <c r="QP199" s="21"/>
      <c r="QQ199" s="21"/>
      <c r="QR199" s="21"/>
      <c r="QS199" s="21"/>
      <c r="QT199" s="21"/>
      <c r="QU199" s="21"/>
      <c r="QV199" s="21"/>
      <c r="QW199" s="21"/>
      <c r="QX199" s="21"/>
      <c r="QY199" s="21"/>
      <c r="QZ199" s="21"/>
      <c r="RA199" s="21"/>
      <c r="RB199" s="21"/>
      <c r="RC199" s="21"/>
      <c r="RD199" s="21"/>
      <c r="RE199" s="21"/>
      <c r="RF199" s="21"/>
      <c r="RG199" s="21"/>
      <c r="RH199" s="21"/>
      <c r="RI199" s="21"/>
      <c r="RJ199" s="21"/>
      <c r="RK199" s="21"/>
      <c r="RL199" s="21"/>
      <c r="RM199" s="21"/>
      <c r="RN199" s="21"/>
      <c r="RO199" s="21"/>
      <c r="RP199" s="21"/>
      <c r="RQ199" s="21"/>
      <c r="RR199" s="21"/>
      <c r="RS199" s="21"/>
      <c r="RT199" s="21"/>
      <c r="RU199" s="21"/>
      <c r="RV199" s="21"/>
      <c r="RW199" s="21"/>
      <c r="RX199" s="21"/>
      <c r="RY199" s="21"/>
      <c r="RZ199" s="21"/>
      <c r="SA199" s="21"/>
      <c r="SB199" s="21"/>
      <c r="SC199" s="21"/>
      <c r="SD199" s="21"/>
      <c r="SE199" s="21"/>
      <c r="SF199" s="21"/>
      <c r="SG199" s="21"/>
      <c r="SH199" s="21"/>
      <c r="SI199" s="21"/>
      <c r="SJ199" s="21"/>
      <c r="SK199" s="21"/>
      <c r="SL199" s="21"/>
      <c r="SM199" s="21"/>
      <c r="SN199" s="21"/>
      <c r="SO199" s="21"/>
      <c r="SP199" s="21"/>
      <c r="SQ199" s="21"/>
      <c r="SR199" s="21"/>
      <c r="SS199" s="21"/>
      <c r="ST199" s="21"/>
      <c r="SU199" s="21"/>
      <c r="SV199" s="21"/>
      <c r="SW199" s="21"/>
      <c r="SX199" s="21"/>
      <c r="SY199" s="21"/>
      <c r="SZ199" s="21"/>
      <c r="TA199" s="21"/>
      <c r="TB199" s="21"/>
      <c r="TC199" s="21"/>
      <c r="TD199" s="21"/>
      <c r="TE199" s="21"/>
      <c r="TF199" s="21"/>
      <c r="TG199" s="21"/>
      <c r="TH199" s="21"/>
      <c r="TI199" s="21"/>
      <c r="TJ199" s="21"/>
      <c r="TK199" s="21"/>
      <c r="TL199" s="21"/>
      <c r="TM199" s="21"/>
      <c r="TN199" s="21"/>
      <c r="TO199" s="21"/>
      <c r="TP199" s="21"/>
      <c r="TQ199" s="21"/>
      <c r="TR199" s="21"/>
      <c r="TS199" s="21"/>
      <c r="TT199" s="21"/>
      <c r="TU199" s="21"/>
      <c r="TV199" s="21"/>
      <c r="TW199" s="21"/>
      <c r="TX199" s="21"/>
      <c r="TY199" s="21"/>
      <c r="TZ199" s="21"/>
      <c r="UA199" s="21"/>
      <c r="UB199" s="21"/>
      <c r="UC199" s="21"/>
      <c r="UD199" s="21"/>
      <c r="UE199" s="21"/>
      <c r="UF199" s="21"/>
      <c r="UG199" s="21"/>
      <c r="UH199" s="21"/>
      <c r="UI199" s="21"/>
      <c r="UJ199" s="21"/>
      <c r="UK199" s="21"/>
      <c r="UL199" s="21"/>
      <c r="UM199" s="21"/>
      <c r="UN199" s="21"/>
      <c r="UO199" s="21"/>
      <c r="UP199" s="21"/>
      <c r="UQ199" s="21"/>
      <c r="UR199" s="21"/>
      <c r="US199" s="21"/>
      <c r="UT199" s="21"/>
      <c r="UU199" s="21"/>
      <c r="UV199" s="21"/>
      <c r="UW199" s="21"/>
      <c r="UX199" s="21"/>
      <c r="UY199" s="21"/>
      <c r="UZ199" s="21"/>
      <c r="VA199" s="21"/>
      <c r="VB199" s="21"/>
      <c r="VC199" s="21"/>
      <c r="VD199" s="21"/>
      <c r="VE199" s="21"/>
      <c r="VF199" s="21"/>
      <c r="VG199" s="21"/>
      <c r="VH199" s="21"/>
      <c r="VI199" s="21"/>
      <c r="VJ199" s="21"/>
      <c r="VK199" s="21"/>
      <c r="VL199" s="21"/>
      <c r="VM199" s="21"/>
      <c r="VN199" s="21"/>
      <c r="VO199" s="21"/>
      <c r="VP199" s="21"/>
      <c r="VQ199" s="21"/>
      <c r="VR199" s="21"/>
      <c r="VS199" s="21"/>
      <c r="VT199" s="21"/>
      <c r="VU199" s="21"/>
      <c r="VV199" s="21"/>
      <c r="VW199" s="21"/>
      <c r="VX199" s="21"/>
      <c r="VY199" s="21"/>
      <c r="VZ199" s="21"/>
      <c r="WA199" s="21"/>
      <c r="WB199" s="21"/>
      <c r="WC199" s="21"/>
      <c r="WD199" s="21"/>
      <c r="WE199" s="21"/>
      <c r="WF199" s="21"/>
      <c r="WG199" s="21"/>
      <c r="WH199" s="21"/>
      <c r="WI199" s="21"/>
      <c r="WJ199" s="21"/>
      <c r="WK199" s="21"/>
      <c r="WL199" s="21"/>
      <c r="WM199" s="21"/>
      <c r="WN199" s="21"/>
      <c r="WO199" s="21"/>
      <c r="WP199" s="21"/>
      <c r="WQ199" s="21"/>
      <c r="WR199" s="21"/>
      <c r="WS199" s="21"/>
      <c r="WT199" s="21"/>
      <c r="WU199" s="21"/>
      <c r="WV199" s="21"/>
      <c r="WW199" s="21"/>
      <c r="WX199" s="21"/>
      <c r="WY199" s="21"/>
      <c r="WZ199" s="21"/>
      <c r="XA199" s="21"/>
      <c r="XB199" s="21"/>
      <c r="XC199" s="21"/>
      <c r="XD199" s="21"/>
      <c r="XE199" s="21"/>
      <c r="XF199" s="21"/>
      <c r="XG199" s="21"/>
      <c r="XH199" s="21"/>
      <c r="XI199" s="21"/>
      <c r="XJ199" s="21"/>
      <c r="XK199" s="21"/>
      <c r="XL199" s="21"/>
      <c r="XM199" s="21"/>
      <c r="XN199" s="21"/>
      <c r="XO199" s="21"/>
      <c r="XP199" s="21"/>
      <c r="XQ199" s="21"/>
      <c r="XR199" s="21"/>
      <c r="XS199" s="21"/>
      <c r="XT199" s="21"/>
      <c r="XU199" s="21"/>
      <c r="XV199" s="21"/>
      <c r="XW199" s="21"/>
      <c r="XX199" s="21"/>
      <c r="XY199" s="21"/>
      <c r="XZ199" s="21"/>
      <c r="YA199" s="21"/>
      <c r="YB199" s="21"/>
      <c r="YC199" s="21"/>
      <c r="YD199" s="21"/>
      <c r="YE199" s="21"/>
      <c r="YF199" s="21"/>
      <c r="YG199" s="21"/>
      <c r="YH199" s="21"/>
      <c r="YI199" s="21"/>
      <c r="YJ199" s="21"/>
      <c r="YK199" s="21"/>
      <c r="YL199" s="21"/>
      <c r="YM199" s="21"/>
      <c r="YN199" s="21"/>
      <c r="YO199" s="21"/>
      <c r="YP199" s="21"/>
      <c r="YQ199" s="21"/>
      <c r="YR199" s="21"/>
      <c r="YS199" s="21"/>
      <c r="YT199" s="21"/>
      <c r="YU199" s="21"/>
      <c r="YV199" s="21"/>
      <c r="YW199" s="21"/>
      <c r="YX199" s="21"/>
      <c r="YY199" s="21"/>
      <c r="YZ199" s="21"/>
      <c r="ZA199" s="21"/>
      <c r="ZB199" s="21"/>
      <c r="ZC199" s="21"/>
      <c r="ZD199" s="21"/>
      <c r="ZE199" s="21"/>
      <c r="ZF199" s="21"/>
      <c r="ZG199" s="21"/>
      <c r="ZH199" s="21"/>
      <c r="ZI199" s="21"/>
      <c r="ZJ199" s="21"/>
      <c r="ZK199" s="21"/>
      <c r="ZL199" s="21"/>
      <c r="ZM199" s="21"/>
      <c r="ZN199" s="21"/>
      <c r="ZO199" s="21"/>
      <c r="ZP199" s="21"/>
      <c r="ZQ199" s="21"/>
      <c r="ZR199" s="21"/>
      <c r="ZS199" s="21"/>
      <c r="ZT199" s="21"/>
      <c r="ZU199" s="21"/>
      <c r="ZV199" s="21"/>
      <c r="ZW199" s="21"/>
      <c r="ZX199" s="21"/>
      <c r="ZY199" s="21"/>
      <c r="ZZ199" s="21"/>
      <c r="AAA199" s="21"/>
      <c r="AAB199" s="21"/>
      <c r="AAC199" s="21"/>
      <c r="AAD199" s="21"/>
      <c r="AAE199" s="21"/>
      <c r="AAF199" s="21"/>
      <c r="AAG199" s="21"/>
      <c r="AAH199" s="21"/>
      <c r="AAI199" s="21"/>
      <c r="AAJ199" s="21"/>
      <c r="AAK199" s="21"/>
      <c r="AAL199" s="21"/>
      <c r="AAM199" s="21"/>
      <c r="AAN199" s="21"/>
      <c r="AAO199" s="21"/>
      <c r="AAP199" s="21"/>
      <c r="AAQ199" s="21"/>
      <c r="AAR199" s="21"/>
      <c r="AAS199" s="21"/>
      <c r="AAT199" s="21"/>
      <c r="AAU199" s="21"/>
      <c r="AAV199" s="21"/>
      <c r="AAW199" s="21"/>
      <c r="AAX199" s="21"/>
      <c r="AAY199" s="21"/>
      <c r="AAZ199" s="21"/>
      <c r="ABA199" s="21"/>
      <c r="ABB199" s="21"/>
      <c r="ABC199" s="21"/>
      <c r="ABD199" s="21"/>
      <c r="ABE199" s="21"/>
      <c r="ABF199" s="21"/>
      <c r="ABG199" s="21"/>
      <c r="ABH199" s="21"/>
      <c r="ABI199" s="21"/>
      <c r="ABJ199" s="21"/>
      <c r="ABK199" s="21"/>
      <c r="ABL199" s="21"/>
      <c r="ABM199" s="21"/>
      <c r="ABN199" s="21"/>
      <c r="ABO199" s="21"/>
      <c r="ABP199" s="21"/>
      <c r="ABQ199" s="21"/>
      <c r="ABR199" s="21"/>
      <c r="ABS199" s="21"/>
      <c r="ABT199" s="21"/>
      <c r="ABU199" s="21"/>
      <c r="ABV199" s="21"/>
      <c r="ABW199" s="21"/>
      <c r="ABX199" s="21"/>
      <c r="ABY199" s="21"/>
      <c r="ABZ199" s="21"/>
      <c r="ACA199" s="21"/>
      <c r="ACB199" s="21"/>
      <c r="ACC199" s="21"/>
      <c r="ACD199" s="21"/>
      <c r="ACE199" s="21"/>
      <c r="ACF199" s="21"/>
      <c r="ACG199" s="21"/>
      <c r="ACH199" s="21"/>
      <c r="ACI199" s="21"/>
      <c r="ACJ199" s="21"/>
      <c r="ACK199" s="21"/>
      <c r="ACL199" s="21"/>
      <c r="ACM199" s="21"/>
      <c r="ACN199" s="21"/>
      <c r="ACO199" s="21"/>
      <c r="ACP199" s="21"/>
      <c r="ACQ199" s="21"/>
      <c r="ACR199" s="21"/>
      <c r="ACS199" s="21"/>
      <c r="ACT199" s="21"/>
      <c r="ACU199" s="21"/>
      <c r="ACV199" s="21"/>
      <c r="ACW199" s="21"/>
      <c r="ACX199" s="21"/>
      <c r="ACY199" s="21"/>
      <c r="ACZ199" s="21"/>
      <c r="ADA199" s="21"/>
      <c r="ADB199" s="21"/>
      <c r="ADC199" s="21"/>
      <c r="ADD199" s="21"/>
      <c r="ADE199" s="21"/>
      <c r="ADF199" s="21"/>
      <c r="ADG199" s="21"/>
      <c r="ADH199" s="21"/>
      <c r="ADI199" s="21"/>
      <c r="ADJ199" s="21"/>
      <c r="ADK199" s="21"/>
      <c r="ADL199" s="21"/>
      <c r="ADM199" s="21"/>
      <c r="ADN199" s="21"/>
      <c r="ADO199" s="21"/>
      <c r="ADP199" s="21"/>
      <c r="ADQ199" s="21"/>
      <c r="ADR199" s="21"/>
      <c r="ADS199" s="21"/>
      <c r="ADT199" s="21"/>
      <c r="ADU199" s="21"/>
      <c r="ADV199" s="21"/>
      <c r="ADW199" s="21"/>
      <c r="ADX199" s="21"/>
      <c r="ADY199" s="21"/>
      <c r="ADZ199" s="21"/>
      <c r="AEA199" s="21"/>
      <c r="AEB199" s="21"/>
      <c r="AEC199" s="21"/>
      <c r="AED199" s="21"/>
      <c r="AEE199" s="21"/>
      <c r="AEF199" s="21"/>
      <c r="AEG199" s="21"/>
      <c r="AEH199" s="21"/>
      <c r="AEI199" s="21"/>
      <c r="AEJ199" s="21"/>
      <c r="AEK199" s="21"/>
      <c r="AEL199" s="21"/>
      <c r="AEM199" s="21"/>
      <c r="AEN199" s="21"/>
      <c r="AEO199" s="21"/>
      <c r="AEP199" s="21"/>
      <c r="AEQ199" s="21"/>
      <c r="AER199" s="21"/>
      <c r="AES199" s="21"/>
      <c r="AET199" s="21"/>
      <c r="AEU199" s="21"/>
      <c r="AEV199" s="21"/>
      <c r="AEW199" s="21"/>
      <c r="AEX199" s="21"/>
      <c r="AEY199" s="21"/>
      <c r="AEZ199" s="21"/>
      <c r="AFA199" s="21"/>
      <c r="AFB199" s="21"/>
      <c r="AFC199" s="21"/>
      <c r="AFD199" s="21"/>
      <c r="AFE199" s="21"/>
      <c r="AFF199" s="21"/>
      <c r="AFG199" s="21"/>
      <c r="AFH199" s="21"/>
      <c r="AFI199" s="21"/>
      <c r="AFJ199" s="21"/>
      <c r="AFK199" s="21"/>
      <c r="AFL199" s="21"/>
      <c r="AFM199" s="21"/>
      <c r="AFN199" s="21"/>
      <c r="AFO199" s="21"/>
      <c r="AFP199" s="21"/>
      <c r="AFQ199" s="21"/>
      <c r="AFR199" s="21"/>
      <c r="AFS199" s="21"/>
      <c r="AFT199" s="21"/>
      <c r="AFU199" s="21"/>
      <c r="AFV199" s="21"/>
      <c r="AFW199" s="21"/>
      <c r="AFX199" s="21"/>
      <c r="AFY199" s="21"/>
      <c r="AFZ199" s="21"/>
      <c r="AGA199" s="21"/>
      <c r="AGB199" s="21"/>
      <c r="AGC199" s="21"/>
      <c r="AGD199" s="21"/>
      <c r="AGE199" s="21"/>
      <c r="AGF199" s="21"/>
      <c r="AGG199" s="21"/>
      <c r="AGH199" s="21"/>
      <c r="AGI199" s="21"/>
      <c r="AGJ199" s="21"/>
      <c r="AGK199" s="21"/>
      <c r="AGL199" s="21"/>
      <c r="AGM199" s="21"/>
      <c r="AGN199" s="21"/>
      <c r="AGO199" s="21"/>
      <c r="AGP199" s="21"/>
      <c r="AGQ199" s="21"/>
      <c r="AGR199" s="21"/>
      <c r="AGS199" s="21"/>
      <c r="AGT199" s="21"/>
      <c r="AGU199" s="21"/>
      <c r="AGV199" s="21"/>
      <c r="AGW199" s="21"/>
      <c r="AGX199" s="21"/>
      <c r="AGY199" s="21"/>
      <c r="AGZ199" s="21"/>
      <c r="AHA199" s="21"/>
      <c r="AHB199" s="21"/>
      <c r="AHC199" s="21"/>
      <c r="AHD199" s="21"/>
      <c r="AHE199" s="21"/>
      <c r="AHF199" s="21"/>
      <c r="AHG199" s="21"/>
      <c r="AHH199" s="21"/>
      <c r="AHI199" s="21"/>
      <c r="AHJ199" s="21"/>
      <c r="AHK199" s="21"/>
      <c r="AHL199" s="21"/>
      <c r="AHM199" s="21"/>
      <c r="AHN199" s="21"/>
      <c r="AHO199" s="21"/>
      <c r="AHP199" s="21"/>
      <c r="AHQ199" s="21"/>
      <c r="AHR199" s="21"/>
      <c r="AHS199" s="21"/>
      <c r="AHT199" s="21"/>
      <c r="AHU199" s="21"/>
      <c r="AHV199" s="21"/>
      <c r="AHW199" s="21"/>
      <c r="AHX199" s="21"/>
      <c r="AHY199" s="21"/>
      <c r="AHZ199" s="21"/>
      <c r="AIA199" s="21"/>
      <c r="AIB199" s="21"/>
      <c r="AIC199" s="21"/>
      <c r="AID199" s="21"/>
      <c r="AIE199" s="21"/>
      <c r="AIF199" s="21"/>
      <c r="AIG199" s="21"/>
      <c r="AIH199" s="21"/>
      <c r="AII199" s="21"/>
      <c r="AIJ199" s="21"/>
      <c r="AIK199" s="21"/>
      <c r="AIL199" s="21"/>
      <c r="AIM199" s="21"/>
      <c r="AIN199" s="21"/>
      <c r="AIO199" s="21"/>
      <c r="AIP199" s="21"/>
      <c r="AIQ199" s="21"/>
      <c r="AIR199" s="21"/>
      <c r="AIS199" s="21"/>
      <c r="AIT199" s="21"/>
      <c r="AIU199" s="21"/>
      <c r="AIV199" s="21"/>
      <c r="AIW199" s="21"/>
      <c r="AIX199" s="21"/>
      <c r="AIY199" s="21"/>
      <c r="AIZ199" s="21"/>
      <c r="AJA199" s="21"/>
      <c r="AJB199" s="21"/>
      <c r="AJC199" s="21"/>
      <c r="AJD199" s="21"/>
      <c r="AJE199" s="21"/>
      <c r="AJF199" s="21"/>
      <c r="AJG199" s="21"/>
      <c r="AJH199" s="21"/>
      <c r="AJI199" s="21"/>
      <c r="AJJ199" s="21"/>
      <c r="AJK199" s="21"/>
      <c r="AJL199" s="21"/>
      <c r="AJM199" s="21"/>
      <c r="AJN199" s="21"/>
      <c r="AJO199" s="21"/>
      <c r="AJP199" s="21"/>
      <c r="AJQ199" s="21"/>
      <c r="AJR199" s="21"/>
      <c r="AJS199" s="21"/>
      <c r="AJT199" s="21"/>
      <c r="AJU199" s="21"/>
      <c r="AJV199" s="21"/>
      <c r="AJW199" s="21"/>
      <c r="AJX199" s="21"/>
      <c r="AJY199" s="21"/>
      <c r="AJZ199" s="21"/>
      <c r="AKA199" s="21"/>
      <c r="AKB199" s="21"/>
      <c r="AKC199" s="21"/>
      <c r="AKD199" s="21"/>
      <c r="AKE199" s="21"/>
      <c r="AKF199" s="21"/>
      <c r="AKG199" s="21"/>
      <c r="AKH199" s="21"/>
      <c r="AKI199" s="21"/>
      <c r="AKJ199" s="21"/>
      <c r="AKK199" s="21"/>
      <c r="AKL199" s="21"/>
      <c r="AKM199" s="21"/>
      <c r="AKN199" s="21"/>
      <c r="AKO199" s="21"/>
      <c r="AKP199" s="21"/>
      <c r="AKQ199" s="21"/>
      <c r="AKR199" s="21"/>
      <c r="AKS199" s="21"/>
      <c r="AKT199" s="21"/>
      <c r="AKU199" s="21"/>
      <c r="AKV199" s="21"/>
      <c r="AKW199" s="21"/>
      <c r="AKX199" s="21"/>
      <c r="AKY199" s="21"/>
      <c r="AKZ199" s="21"/>
      <c r="ALA199" s="21"/>
      <c r="ALB199" s="21"/>
      <c r="ALC199" s="21"/>
      <c r="ALD199" s="21"/>
      <c r="ALE199" s="21"/>
      <c r="ALF199" s="21"/>
      <c r="ALG199" s="21"/>
      <c r="ALH199" s="21"/>
      <c r="ALI199" s="21"/>
      <c r="ALJ199" s="21"/>
      <c r="ALK199" s="21"/>
      <c r="ALL199" s="21"/>
      <c r="ALM199" s="21"/>
      <c r="ALN199" s="21"/>
      <c r="ALO199" s="21"/>
      <c r="ALP199" s="21"/>
      <c r="ALQ199" s="21"/>
      <c r="ALR199" s="21"/>
      <c r="ALS199" s="21"/>
      <c r="ALT199" s="21"/>
      <c r="ALU199" s="21"/>
      <c r="ALV199" s="21"/>
      <c r="ALW199" s="21"/>
      <c r="ALX199" s="21"/>
      <c r="ALY199" s="21"/>
      <c r="ALZ199" s="21"/>
      <c r="AMA199" s="21"/>
      <c r="AMB199" s="21"/>
      <c r="AMC199" s="21"/>
      <c r="AMD199" s="21"/>
      <c r="AME199" s="21"/>
      <c r="AMF199" s="21"/>
      <c r="AMG199" s="21"/>
      <c r="AMH199" s="21"/>
      <c r="AMI199" s="21"/>
      <c r="AMJ199" s="21"/>
      <c r="AMK199" s="21"/>
      <c r="AML199" s="21"/>
      <c r="AMM199" s="21"/>
      <c r="AMN199" s="21"/>
      <c r="AMO199" s="21"/>
      <c r="AMP199" s="21"/>
      <c r="AMQ199" s="21"/>
      <c r="AMR199" s="21"/>
      <c r="AMS199" s="21"/>
      <c r="AMT199" s="21"/>
      <c r="AMU199" s="21"/>
      <c r="AMV199" s="21"/>
      <c r="AMW199" s="21"/>
    </row>
    <row r="200" spans="1:1037" s="33" customFormat="1" ht="39.75" hidden="1" thickTop="1" thickBot="1" x14ac:dyDescent="0.25">
      <c r="A200" s="23" t="s">
        <v>201</v>
      </c>
      <c r="B200" s="23" t="s">
        <v>141</v>
      </c>
      <c r="C200" s="23" t="s">
        <v>288</v>
      </c>
      <c r="D200" s="23" t="s">
        <v>83</v>
      </c>
      <c r="E200" s="23" t="s">
        <v>1053</v>
      </c>
      <c r="F200" s="23" t="s">
        <v>1057</v>
      </c>
      <c r="G200" s="23" t="s">
        <v>1055</v>
      </c>
      <c r="H200" s="23" t="s">
        <v>1055</v>
      </c>
      <c r="I200" s="24" t="s">
        <v>249</v>
      </c>
      <c r="J200" s="189" t="str">
        <f>+VLOOKUP(I200,Feuil1!A:C,2,FALSE)</f>
        <v>R2-2-1-6</v>
      </c>
      <c r="K200" s="24" t="s">
        <v>344</v>
      </c>
      <c r="L200" s="29"/>
      <c r="M200" s="59">
        <v>4</v>
      </c>
      <c r="N200" s="60">
        <v>4</v>
      </c>
      <c r="O200" s="42">
        <f t="shared" si="15"/>
        <v>16</v>
      </c>
      <c r="P200" s="42">
        <f t="shared" si="16"/>
        <v>3</v>
      </c>
      <c r="Q200" s="44"/>
      <c r="R200" s="59">
        <v>3</v>
      </c>
      <c r="S200" s="25"/>
      <c r="T200" s="59">
        <v>5</v>
      </c>
      <c r="U200" s="25"/>
      <c r="V200" s="59">
        <v>4</v>
      </c>
      <c r="W200" s="41">
        <f t="shared" si="17"/>
        <v>12</v>
      </c>
      <c r="X200" s="50">
        <f t="shared" si="18"/>
        <v>1</v>
      </c>
      <c r="Y200" s="52">
        <f t="shared" si="19"/>
        <v>3</v>
      </c>
      <c r="Z200" s="23"/>
      <c r="AA200" s="57"/>
      <c r="AB200" s="23"/>
      <c r="AC200" s="23"/>
      <c r="AD200" s="23"/>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c r="BC200" s="21"/>
      <c r="BD200" s="21"/>
      <c r="BE200" s="21"/>
      <c r="BF200" s="21"/>
      <c r="BG200" s="21"/>
      <c r="BH200" s="21"/>
      <c r="BI200" s="21"/>
      <c r="BJ200" s="21"/>
      <c r="BK200" s="21"/>
      <c r="BL200" s="21"/>
      <c r="BM200" s="21"/>
      <c r="BN200" s="21"/>
      <c r="BO200" s="21"/>
      <c r="BP200" s="21"/>
      <c r="BQ200" s="21"/>
      <c r="BR200" s="21"/>
      <c r="BS200" s="21"/>
      <c r="BT200" s="21"/>
      <c r="BU200" s="21"/>
      <c r="BV200" s="21"/>
      <c r="BW200" s="21"/>
      <c r="BX200" s="21"/>
      <c r="BY200" s="21"/>
      <c r="BZ200" s="21"/>
      <c r="CA200" s="21"/>
      <c r="CB200" s="21"/>
      <c r="CC200" s="21"/>
      <c r="CD200" s="21"/>
      <c r="CE200" s="21"/>
      <c r="CF200" s="21"/>
      <c r="CG200" s="21"/>
      <c r="CH200" s="21"/>
      <c r="CI200" s="21"/>
      <c r="CJ200" s="21"/>
      <c r="CK200" s="21"/>
      <c r="CL200" s="21"/>
      <c r="CM200" s="21"/>
      <c r="CN200" s="21"/>
      <c r="CO200" s="21"/>
      <c r="CP200" s="21"/>
      <c r="CQ200" s="21"/>
      <c r="CR200" s="21"/>
      <c r="CS200" s="21"/>
      <c r="CT200" s="21"/>
      <c r="CU200" s="21"/>
      <c r="CV200" s="21"/>
      <c r="CW200" s="21"/>
      <c r="CX200" s="21"/>
      <c r="CY200" s="21"/>
      <c r="CZ200" s="21"/>
      <c r="DA200" s="21"/>
      <c r="DB200" s="21"/>
      <c r="DC200" s="21"/>
      <c r="DD200" s="21"/>
      <c r="DE200" s="21"/>
      <c r="DF200" s="21"/>
      <c r="DG200" s="21"/>
      <c r="DH200" s="21"/>
      <c r="DI200" s="21"/>
      <c r="DJ200" s="21"/>
      <c r="DK200" s="21"/>
      <c r="DL200" s="21"/>
      <c r="DM200" s="21"/>
      <c r="DN200" s="21"/>
      <c r="DO200" s="21"/>
      <c r="DP200" s="21"/>
      <c r="DQ200" s="21"/>
      <c r="DR200" s="21"/>
      <c r="DS200" s="21"/>
      <c r="DT200" s="21"/>
      <c r="DU200" s="21"/>
      <c r="DV200" s="21"/>
      <c r="DW200" s="21"/>
      <c r="DX200" s="21"/>
      <c r="DY200" s="21"/>
      <c r="DZ200" s="21"/>
      <c r="EA200" s="21"/>
      <c r="EB200" s="21"/>
      <c r="EC200" s="21"/>
      <c r="ED200" s="21"/>
      <c r="EE200" s="21"/>
      <c r="EF200" s="21"/>
      <c r="EG200" s="21"/>
      <c r="EH200" s="21"/>
      <c r="EI200" s="21"/>
      <c r="EJ200" s="21"/>
      <c r="EK200" s="21"/>
      <c r="EL200" s="21"/>
      <c r="EM200" s="21"/>
      <c r="EN200" s="21"/>
      <c r="EO200" s="21"/>
      <c r="EP200" s="21"/>
      <c r="EQ200" s="21"/>
      <c r="ER200" s="21"/>
      <c r="ES200" s="21"/>
      <c r="ET200" s="21"/>
      <c r="EU200" s="21"/>
      <c r="EV200" s="21"/>
      <c r="EW200" s="21"/>
      <c r="EX200" s="21"/>
      <c r="EY200" s="21"/>
      <c r="EZ200" s="21"/>
      <c r="FA200" s="21"/>
      <c r="FB200" s="21"/>
      <c r="FC200" s="21"/>
      <c r="FD200" s="21"/>
      <c r="FE200" s="21"/>
      <c r="FF200" s="21"/>
      <c r="FG200" s="21"/>
      <c r="FH200" s="21"/>
      <c r="FI200" s="21"/>
      <c r="FJ200" s="21"/>
      <c r="FK200" s="21"/>
      <c r="FL200" s="21"/>
      <c r="FM200" s="21"/>
      <c r="FN200" s="21"/>
      <c r="FO200" s="21"/>
      <c r="FP200" s="21"/>
      <c r="FQ200" s="21"/>
      <c r="FR200" s="21"/>
      <c r="FS200" s="21"/>
      <c r="FT200" s="21"/>
      <c r="FU200" s="21"/>
      <c r="FV200" s="21"/>
      <c r="FW200" s="21"/>
      <c r="FX200" s="21"/>
      <c r="FY200" s="21"/>
      <c r="FZ200" s="21"/>
      <c r="GA200" s="21"/>
      <c r="GB200" s="21"/>
      <c r="GC200" s="21"/>
      <c r="GD200" s="21"/>
      <c r="GE200" s="21"/>
      <c r="GF200" s="21"/>
      <c r="GG200" s="21"/>
      <c r="GH200" s="21"/>
      <c r="GI200" s="21"/>
      <c r="GJ200" s="21"/>
      <c r="GK200" s="21"/>
      <c r="GL200" s="21"/>
      <c r="GM200" s="21"/>
      <c r="GN200" s="21"/>
      <c r="GO200" s="21"/>
      <c r="GP200" s="21"/>
      <c r="GQ200" s="21"/>
      <c r="GR200" s="21"/>
      <c r="GS200" s="21"/>
      <c r="GT200" s="21"/>
      <c r="GU200" s="21"/>
      <c r="GV200" s="21"/>
      <c r="GW200" s="21"/>
      <c r="GX200" s="21"/>
      <c r="GY200" s="21"/>
      <c r="GZ200" s="21"/>
      <c r="HA200" s="21"/>
      <c r="HB200" s="21"/>
      <c r="HC200" s="21"/>
      <c r="HD200" s="21"/>
      <c r="HE200" s="21"/>
      <c r="HF200" s="21"/>
      <c r="HG200" s="21"/>
      <c r="HH200" s="21"/>
      <c r="HI200" s="21"/>
      <c r="HJ200" s="21"/>
      <c r="HK200" s="21"/>
      <c r="HL200" s="21"/>
      <c r="HM200" s="21"/>
      <c r="HN200" s="21"/>
      <c r="HO200" s="21"/>
      <c r="HP200" s="21"/>
      <c r="HQ200" s="21"/>
      <c r="HR200" s="21"/>
      <c r="HS200" s="21"/>
      <c r="HT200" s="21"/>
      <c r="HU200" s="21"/>
      <c r="HV200" s="21"/>
      <c r="HW200" s="21"/>
      <c r="HX200" s="21"/>
      <c r="HY200" s="21"/>
      <c r="HZ200" s="21"/>
      <c r="IA200" s="21"/>
      <c r="IB200" s="21"/>
      <c r="IC200" s="21"/>
      <c r="ID200" s="21"/>
      <c r="IE200" s="21"/>
      <c r="IF200" s="21"/>
      <c r="IG200" s="21"/>
      <c r="IH200" s="21"/>
      <c r="II200" s="21"/>
      <c r="IJ200" s="21"/>
      <c r="IK200" s="21"/>
      <c r="IL200" s="21"/>
      <c r="IM200" s="21"/>
      <c r="IN200" s="21"/>
      <c r="IO200" s="21"/>
      <c r="IP200" s="21"/>
      <c r="IQ200" s="21"/>
      <c r="IR200" s="21"/>
      <c r="IS200" s="21"/>
      <c r="IT200" s="21"/>
      <c r="IU200" s="21"/>
      <c r="IV200" s="21"/>
      <c r="IW200" s="21"/>
      <c r="IX200" s="21"/>
      <c r="IY200" s="21"/>
      <c r="IZ200" s="21"/>
      <c r="JA200" s="21"/>
      <c r="JB200" s="21"/>
      <c r="JC200" s="21"/>
      <c r="JD200" s="21"/>
      <c r="JE200" s="21"/>
      <c r="JF200" s="21"/>
      <c r="JG200" s="21"/>
      <c r="JH200" s="21"/>
      <c r="JI200" s="21"/>
      <c r="JJ200" s="21"/>
      <c r="JK200" s="21"/>
      <c r="JL200" s="21"/>
      <c r="JM200" s="21"/>
      <c r="JN200" s="21"/>
      <c r="JO200" s="21"/>
      <c r="JP200" s="21"/>
      <c r="JQ200" s="21"/>
      <c r="JR200" s="21"/>
      <c r="JS200" s="21"/>
      <c r="JT200" s="21"/>
      <c r="JU200" s="21"/>
      <c r="JV200" s="21"/>
      <c r="JW200" s="21"/>
      <c r="JX200" s="21"/>
      <c r="JY200" s="21"/>
      <c r="JZ200" s="21"/>
      <c r="KA200" s="21"/>
      <c r="KB200" s="21"/>
      <c r="KC200" s="21"/>
      <c r="KD200" s="21"/>
      <c r="KE200" s="21"/>
      <c r="KF200" s="21"/>
      <c r="KG200" s="21"/>
      <c r="KH200" s="21"/>
      <c r="KI200" s="21"/>
      <c r="KJ200" s="21"/>
      <c r="KK200" s="21"/>
      <c r="KL200" s="21"/>
      <c r="KM200" s="21"/>
      <c r="KN200" s="21"/>
      <c r="KO200" s="21"/>
      <c r="KP200" s="21"/>
      <c r="KQ200" s="21"/>
      <c r="KR200" s="21"/>
      <c r="KS200" s="21"/>
      <c r="KT200" s="21"/>
      <c r="KU200" s="21"/>
      <c r="KV200" s="21"/>
      <c r="KW200" s="21"/>
      <c r="KX200" s="21"/>
      <c r="KY200" s="21"/>
      <c r="KZ200" s="21"/>
      <c r="LA200" s="21"/>
      <c r="LB200" s="21"/>
      <c r="LC200" s="21"/>
      <c r="LD200" s="21"/>
      <c r="LE200" s="21"/>
      <c r="LF200" s="21"/>
      <c r="LG200" s="21"/>
      <c r="LH200" s="21"/>
      <c r="LI200" s="21"/>
      <c r="LJ200" s="21"/>
      <c r="LK200" s="21"/>
      <c r="LL200" s="21"/>
      <c r="LM200" s="21"/>
      <c r="LN200" s="21"/>
      <c r="LO200" s="21"/>
      <c r="LP200" s="21"/>
      <c r="LQ200" s="21"/>
      <c r="LR200" s="21"/>
      <c r="LS200" s="21"/>
      <c r="LT200" s="21"/>
      <c r="LU200" s="21"/>
      <c r="LV200" s="21"/>
      <c r="LW200" s="21"/>
      <c r="LX200" s="21"/>
      <c r="LY200" s="21"/>
      <c r="LZ200" s="21"/>
      <c r="MA200" s="21"/>
      <c r="MB200" s="21"/>
      <c r="MC200" s="21"/>
      <c r="MD200" s="21"/>
      <c r="ME200" s="21"/>
      <c r="MF200" s="21"/>
      <c r="MG200" s="21"/>
      <c r="MH200" s="21"/>
      <c r="MI200" s="21"/>
      <c r="MJ200" s="21"/>
      <c r="MK200" s="21"/>
      <c r="ML200" s="21"/>
      <c r="MM200" s="21"/>
      <c r="MN200" s="21"/>
      <c r="MO200" s="21"/>
      <c r="MP200" s="21"/>
      <c r="MQ200" s="21"/>
      <c r="MR200" s="21"/>
      <c r="MS200" s="21"/>
      <c r="MT200" s="21"/>
      <c r="MU200" s="21"/>
      <c r="MV200" s="21"/>
      <c r="MW200" s="21"/>
      <c r="MX200" s="21"/>
      <c r="MY200" s="21"/>
      <c r="MZ200" s="21"/>
      <c r="NA200" s="21"/>
      <c r="NB200" s="21"/>
      <c r="NC200" s="21"/>
      <c r="ND200" s="21"/>
      <c r="NE200" s="21"/>
      <c r="NF200" s="21"/>
      <c r="NG200" s="21"/>
      <c r="NH200" s="21"/>
      <c r="NI200" s="21"/>
      <c r="NJ200" s="21"/>
      <c r="NK200" s="21"/>
      <c r="NL200" s="21"/>
      <c r="NM200" s="21"/>
      <c r="NN200" s="21"/>
      <c r="NO200" s="21"/>
      <c r="NP200" s="21"/>
      <c r="NQ200" s="21"/>
      <c r="NR200" s="21"/>
      <c r="NS200" s="21"/>
      <c r="NT200" s="21"/>
      <c r="NU200" s="21"/>
      <c r="NV200" s="21"/>
      <c r="NW200" s="21"/>
      <c r="NX200" s="21"/>
      <c r="NY200" s="21"/>
      <c r="NZ200" s="21"/>
      <c r="OA200" s="21"/>
      <c r="OB200" s="21"/>
      <c r="OC200" s="21"/>
      <c r="OD200" s="21"/>
      <c r="OE200" s="21"/>
      <c r="OF200" s="21"/>
      <c r="OG200" s="21"/>
      <c r="OH200" s="21"/>
      <c r="OI200" s="21"/>
      <c r="OJ200" s="21"/>
      <c r="OK200" s="21"/>
      <c r="OL200" s="21"/>
      <c r="OM200" s="21"/>
      <c r="ON200" s="21"/>
      <c r="OO200" s="21"/>
      <c r="OP200" s="21"/>
      <c r="OQ200" s="21"/>
      <c r="OR200" s="21"/>
      <c r="OS200" s="21"/>
      <c r="OT200" s="21"/>
      <c r="OU200" s="21"/>
      <c r="OV200" s="21"/>
      <c r="OW200" s="21"/>
      <c r="OX200" s="21"/>
      <c r="OY200" s="21"/>
      <c r="OZ200" s="21"/>
      <c r="PA200" s="21"/>
      <c r="PB200" s="21"/>
      <c r="PC200" s="21"/>
      <c r="PD200" s="21"/>
      <c r="PE200" s="21"/>
      <c r="PF200" s="21"/>
      <c r="PG200" s="21"/>
      <c r="PH200" s="21"/>
      <c r="PI200" s="21"/>
      <c r="PJ200" s="21"/>
      <c r="PK200" s="21"/>
      <c r="PL200" s="21"/>
      <c r="PM200" s="21"/>
      <c r="PN200" s="21"/>
      <c r="PO200" s="21"/>
      <c r="PP200" s="21"/>
      <c r="PQ200" s="21"/>
      <c r="PR200" s="21"/>
      <c r="PS200" s="21"/>
      <c r="PT200" s="21"/>
      <c r="PU200" s="21"/>
      <c r="PV200" s="21"/>
      <c r="PW200" s="21"/>
      <c r="PX200" s="21"/>
      <c r="PY200" s="21"/>
      <c r="PZ200" s="21"/>
      <c r="QA200" s="21"/>
      <c r="QB200" s="21"/>
      <c r="QC200" s="21"/>
      <c r="QD200" s="21"/>
      <c r="QE200" s="21"/>
      <c r="QF200" s="21"/>
      <c r="QG200" s="21"/>
      <c r="QH200" s="21"/>
      <c r="QI200" s="21"/>
      <c r="QJ200" s="21"/>
      <c r="QK200" s="21"/>
      <c r="QL200" s="21"/>
      <c r="QM200" s="21"/>
      <c r="QN200" s="21"/>
      <c r="QO200" s="21"/>
      <c r="QP200" s="21"/>
      <c r="QQ200" s="21"/>
      <c r="QR200" s="21"/>
      <c r="QS200" s="21"/>
      <c r="QT200" s="21"/>
      <c r="QU200" s="21"/>
      <c r="QV200" s="21"/>
      <c r="QW200" s="21"/>
      <c r="QX200" s="21"/>
      <c r="QY200" s="21"/>
      <c r="QZ200" s="21"/>
      <c r="RA200" s="21"/>
      <c r="RB200" s="21"/>
      <c r="RC200" s="21"/>
      <c r="RD200" s="21"/>
      <c r="RE200" s="21"/>
      <c r="RF200" s="21"/>
      <c r="RG200" s="21"/>
      <c r="RH200" s="21"/>
      <c r="RI200" s="21"/>
      <c r="RJ200" s="21"/>
      <c r="RK200" s="21"/>
      <c r="RL200" s="21"/>
      <c r="RM200" s="21"/>
      <c r="RN200" s="21"/>
      <c r="RO200" s="21"/>
      <c r="RP200" s="21"/>
      <c r="RQ200" s="21"/>
      <c r="RR200" s="21"/>
      <c r="RS200" s="21"/>
      <c r="RT200" s="21"/>
      <c r="RU200" s="21"/>
      <c r="RV200" s="21"/>
      <c r="RW200" s="21"/>
      <c r="RX200" s="21"/>
      <c r="RY200" s="21"/>
      <c r="RZ200" s="21"/>
      <c r="SA200" s="21"/>
      <c r="SB200" s="21"/>
      <c r="SC200" s="21"/>
      <c r="SD200" s="21"/>
      <c r="SE200" s="21"/>
      <c r="SF200" s="21"/>
      <c r="SG200" s="21"/>
      <c r="SH200" s="21"/>
      <c r="SI200" s="21"/>
      <c r="SJ200" s="21"/>
      <c r="SK200" s="21"/>
      <c r="SL200" s="21"/>
      <c r="SM200" s="21"/>
      <c r="SN200" s="21"/>
      <c r="SO200" s="21"/>
      <c r="SP200" s="21"/>
      <c r="SQ200" s="21"/>
      <c r="SR200" s="21"/>
      <c r="SS200" s="21"/>
      <c r="ST200" s="21"/>
      <c r="SU200" s="21"/>
      <c r="SV200" s="21"/>
      <c r="SW200" s="21"/>
      <c r="SX200" s="21"/>
      <c r="SY200" s="21"/>
      <c r="SZ200" s="21"/>
      <c r="TA200" s="21"/>
      <c r="TB200" s="21"/>
      <c r="TC200" s="21"/>
      <c r="TD200" s="21"/>
      <c r="TE200" s="21"/>
      <c r="TF200" s="21"/>
      <c r="TG200" s="21"/>
      <c r="TH200" s="21"/>
      <c r="TI200" s="21"/>
      <c r="TJ200" s="21"/>
      <c r="TK200" s="21"/>
      <c r="TL200" s="21"/>
      <c r="TM200" s="21"/>
      <c r="TN200" s="21"/>
      <c r="TO200" s="21"/>
      <c r="TP200" s="21"/>
      <c r="TQ200" s="21"/>
      <c r="TR200" s="21"/>
      <c r="TS200" s="21"/>
      <c r="TT200" s="21"/>
      <c r="TU200" s="21"/>
      <c r="TV200" s="21"/>
      <c r="TW200" s="21"/>
      <c r="TX200" s="21"/>
      <c r="TY200" s="21"/>
      <c r="TZ200" s="21"/>
      <c r="UA200" s="21"/>
      <c r="UB200" s="21"/>
      <c r="UC200" s="21"/>
      <c r="UD200" s="21"/>
      <c r="UE200" s="21"/>
      <c r="UF200" s="21"/>
      <c r="UG200" s="21"/>
      <c r="UH200" s="21"/>
      <c r="UI200" s="21"/>
      <c r="UJ200" s="21"/>
      <c r="UK200" s="21"/>
      <c r="UL200" s="21"/>
      <c r="UM200" s="21"/>
      <c r="UN200" s="21"/>
      <c r="UO200" s="21"/>
      <c r="UP200" s="21"/>
      <c r="UQ200" s="21"/>
      <c r="UR200" s="21"/>
      <c r="US200" s="21"/>
      <c r="UT200" s="21"/>
      <c r="UU200" s="21"/>
      <c r="UV200" s="21"/>
      <c r="UW200" s="21"/>
      <c r="UX200" s="21"/>
      <c r="UY200" s="21"/>
      <c r="UZ200" s="21"/>
      <c r="VA200" s="21"/>
      <c r="VB200" s="21"/>
      <c r="VC200" s="21"/>
      <c r="VD200" s="21"/>
      <c r="VE200" s="21"/>
      <c r="VF200" s="21"/>
      <c r="VG200" s="21"/>
      <c r="VH200" s="21"/>
      <c r="VI200" s="21"/>
      <c r="VJ200" s="21"/>
      <c r="VK200" s="21"/>
      <c r="VL200" s="21"/>
      <c r="VM200" s="21"/>
      <c r="VN200" s="21"/>
      <c r="VO200" s="21"/>
      <c r="VP200" s="21"/>
      <c r="VQ200" s="21"/>
      <c r="VR200" s="21"/>
      <c r="VS200" s="21"/>
      <c r="VT200" s="21"/>
      <c r="VU200" s="21"/>
      <c r="VV200" s="21"/>
      <c r="VW200" s="21"/>
      <c r="VX200" s="21"/>
      <c r="VY200" s="21"/>
      <c r="VZ200" s="21"/>
      <c r="WA200" s="21"/>
      <c r="WB200" s="21"/>
      <c r="WC200" s="21"/>
      <c r="WD200" s="21"/>
      <c r="WE200" s="21"/>
      <c r="WF200" s="21"/>
      <c r="WG200" s="21"/>
      <c r="WH200" s="21"/>
      <c r="WI200" s="21"/>
      <c r="WJ200" s="21"/>
      <c r="WK200" s="21"/>
      <c r="WL200" s="21"/>
      <c r="WM200" s="21"/>
      <c r="WN200" s="21"/>
      <c r="WO200" s="21"/>
      <c r="WP200" s="21"/>
      <c r="WQ200" s="21"/>
      <c r="WR200" s="21"/>
      <c r="WS200" s="21"/>
      <c r="WT200" s="21"/>
      <c r="WU200" s="21"/>
      <c r="WV200" s="21"/>
      <c r="WW200" s="21"/>
      <c r="WX200" s="21"/>
      <c r="WY200" s="21"/>
      <c r="WZ200" s="21"/>
      <c r="XA200" s="21"/>
      <c r="XB200" s="21"/>
      <c r="XC200" s="21"/>
      <c r="XD200" s="21"/>
      <c r="XE200" s="21"/>
      <c r="XF200" s="21"/>
      <c r="XG200" s="21"/>
      <c r="XH200" s="21"/>
      <c r="XI200" s="21"/>
      <c r="XJ200" s="21"/>
      <c r="XK200" s="21"/>
      <c r="XL200" s="21"/>
      <c r="XM200" s="21"/>
      <c r="XN200" s="21"/>
      <c r="XO200" s="21"/>
      <c r="XP200" s="21"/>
      <c r="XQ200" s="21"/>
      <c r="XR200" s="21"/>
      <c r="XS200" s="21"/>
      <c r="XT200" s="21"/>
      <c r="XU200" s="21"/>
      <c r="XV200" s="21"/>
      <c r="XW200" s="21"/>
      <c r="XX200" s="21"/>
      <c r="XY200" s="21"/>
      <c r="XZ200" s="21"/>
      <c r="YA200" s="21"/>
      <c r="YB200" s="21"/>
      <c r="YC200" s="21"/>
      <c r="YD200" s="21"/>
      <c r="YE200" s="21"/>
      <c r="YF200" s="21"/>
      <c r="YG200" s="21"/>
      <c r="YH200" s="21"/>
      <c r="YI200" s="21"/>
      <c r="YJ200" s="21"/>
      <c r="YK200" s="21"/>
      <c r="YL200" s="21"/>
      <c r="YM200" s="21"/>
      <c r="YN200" s="21"/>
      <c r="YO200" s="21"/>
      <c r="YP200" s="21"/>
      <c r="YQ200" s="21"/>
      <c r="YR200" s="21"/>
      <c r="YS200" s="21"/>
      <c r="YT200" s="21"/>
      <c r="YU200" s="21"/>
      <c r="YV200" s="21"/>
      <c r="YW200" s="21"/>
      <c r="YX200" s="21"/>
      <c r="YY200" s="21"/>
      <c r="YZ200" s="21"/>
      <c r="ZA200" s="21"/>
      <c r="ZB200" s="21"/>
      <c r="ZC200" s="21"/>
      <c r="ZD200" s="21"/>
      <c r="ZE200" s="21"/>
      <c r="ZF200" s="21"/>
      <c r="ZG200" s="21"/>
      <c r="ZH200" s="21"/>
      <c r="ZI200" s="21"/>
      <c r="ZJ200" s="21"/>
      <c r="ZK200" s="21"/>
      <c r="ZL200" s="21"/>
      <c r="ZM200" s="21"/>
      <c r="ZN200" s="21"/>
      <c r="ZO200" s="21"/>
      <c r="ZP200" s="21"/>
      <c r="ZQ200" s="21"/>
      <c r="ZR200" s="21"/>
      <c r="ZS200" s="21"/>
      <c r="ZT200" s="21"/>
      <c r="ZU200" s="21"/>
      <c r="ZV200" s="21"/>
      <c r="ZW200" s="21"/>
      <c r="ZX200" s="21"/>
      <c r="ZY200" s="21"/>
      <c r="ZZ200" s="21"/>
      <c r="AAA200" s="21"/>
      <c r="AAB200" s="21"/>
      <c r="AAC200" s="21"/>
      <c r="AAD200" s="21"/>
      <c r="AAE200" s="21"/>
      <c r="AAF200" s="21"/>
      <c r="AAG200" s="21"/>
      <c r="AAH200" s="21"/>
      <c r="AAI200" s="21"/>
      <c r="AAJ200" s="21"/>
      <c r="AAK200" s="21"/>
      <c r="AAL200" s="21"/>
      <c r="AAM200" s="21"/>
      <c r="AAN200" s="21"/>
      <c r="AAO200" s="21"/>
      <c r="AAP200" s="21"/>
      <c r="AAQ200" s="21"/>
      <c r="AAR200" s="21"/>
      <c r="AAS200" s="21"/>
      <c r="AAT200" s="21"/>
      <c r="AAU200" s="21"/>
      <c r="AAV200" s="21"/>
      <c r="AAW200" s="21"/>
      <c r="AAX200" s="21"/>
      <c r="AAY200" s="21"/>
      <c r="AAZ200" s="21"/>
      <c r="ABA200" s="21"/>
      <c r="ABB200" s="21"/>
      <c r="ABC200" s="21"/>
      <c r="ABD200" s="21"/>
      <c r="ABE200" s="21"/>
      <c r="ABF200" s="21"/>
      <c r="ABG200" s="21"/>
      <c r="ABH200" s="21"/>
      <c r="ABI200" s="21"/>
      <c r="ABJ200" s="21"/>
      <c r="ABK200" s="21"/>
      <c r="ABL200" s="21"/>
      <c r="ABM200" s="21"/>
      <c r="ABN200" s="21"/>
      <c r="ABO200" s="21"/>
      <c r="ABP200" s="21"/>
      <c r="ABQ200" s="21"/>
      <c r="ABR200" s="21"/>
      <c r="ABS200" s="21"/>
      <c r="ABT200" s="21"/>
      <c r="ABU200" s="21"/>
      <c r="ABV200" s="21"/>
      <c r="ABW200" s="21"/>
      <c r="ABX200" s="21"/>
      <c r="ABY200" s="21"/>
      <c r="ABZ200" s="21"/>
      <c r="ACA200" s="21"/>
      <c r="ACB200" s="21"/>
      <c r="ACC200" s="21"/>
      <c r="ACD200" s="21"/>
      <c r="ACE200" s="21"/>
      <c r="ACF200" s="21"/>
      <c r="ACG200" s="21"/>
      <c r="ACH200" s="21"/>
      <c r="ACI200" s="21"/>
      <c r="ACJ200" s="21"/>
      <c r="ACK200" s="21"/>
      <c r="ACL200" s="21"/>
      <c r="ACM200" s="21"/>
      <c r="ACN200" s="21"/>
      <c r="ACO200" s="21"/>
      <c r="ACP200" s="21"/>
      <c r="ACQ200" s="21"/>
      <c r="ACR200" s="21"/>
      <c r="ACS200" s="21"/>
      <c r="ACT200" s="21"/>
      <c r="ACU200" s="21"/>
      <c r="ACV200" s="21"/>
      <c r="ACW200" s="21"/>
      <c r="ACX200" s="21"/>
      <c r="ACY200" s="21"/>
      <c r="ACZ200" s="21"/>
      <c r="ADA200" s="21"/>
      <c r="ADB200" s="21"/>
      <c r="ADC200" s="21"/>
      <c r="ADD200" s="21"/>
      <c r="ADE200" s="21"/>
      <c r="ADF200" s="21"/>
      <c r="ADG200" s="21"/>
      <c r="ADH200" s="21"/>
      <c r="ADI200" s="21"/>
      <c r="ADJ200" s="21"/>
      <c r="ADK200" s="21"/>
      <c r="ADL200" s="21"/>
      <c r="ADM200" s="21"/>
      <c r="ADN200" s="21"/>
      <c r="ADO200" s="21"/>
      <c r="ADP200" s="21"/>
      <c r="ADQ200" s="21"/>
      <c r="ADR200" s="21"/>
      <c r="ADS200" s="21"/>
      <c r="ADT200" s="21"/>
      <c r="ADU200" s="21"/>
      <c r="ADV200" s="21"/>
      <c r="ADW200" s="21"/>
      <c r="ADX200" s="21"/>
      <c r="ADY200" s="21"/>
      <c r="ADZ200" s="21"/>
      <c r="AEA200" s="21"/>
      <c r="AEB200" s="21"/>
      <c r="AEC200" s="21"/>
      <c r="AED200" s="21"/>
      <c r="AEE200" s="21"/>
      <c r="AEF200" s="21"/>
      <c r="AEG200" s="21"/>
      <c r="AEH200" s="21"/>
      <c r="AEI200" s="21"/>
      <c r="AEJ200" s="21"/>
      <c r="AEK200" s="21"/>
      <c r="AEL200" s="21"/>
      <c r="AEM200" s="21"/>
      <c r="AEN200" s="21"/>
      <c r="AEO200" s="21"/>
      <c r="AEP200" s="21"/>
      <c r="AEQ200" s="21"/>
      <c r="AER200" s="21"/>
      <c r="AES200" s="21"/>
      <c r="AET200" s="21"/>
      <c r="AEU200" s="21"/>
      <c r="AEV200" s="21"/>
      <c r="AEW200" s="21"/>
      <c r="AEX200" s="21"/>
      <c r="AEY200" s="21"/>
      <c r="AEZ200" s="21"/>
      <c r="AFA200" s="21"/>
      <c r="AFB200" s="21"/>
      <c r="AFC200" s="21"/>
      <c r="AFD200" s="21"/>
      <c r="AFE200" s="21"/>
      <c r="AFF200" s="21"/>
      <c r="AFG200" s="21"/>
      <c r="AFH200" s="21"/>
      <c r="AFI200" s="21"/>
      <c r="AFJ200" s="21"/>
      <c r="AFK200" s="21"/>
      <c r="AFL200" s="21"/>
      <c r="AFM200" s="21"/>
      <c r="AFN200" s="21"/>
      <c r="AFO200" s="21"/>
      <c r="AFP200" s="21"/>
      <c r="AFQ200" s="21"/>
      <c r="AFR200" s="21"/>
      <c r="AFS200" s="21"/>
      <c r="AFT200" s="21"/>
      <c r="AFU200" s="21"/>
      <c r="AFV200" s="21"/>
      <c r="AFW200" s="21"/>
      <c r="AFX200" s="21"/>
      <c r="AFY200" s="21"/>
      <c r="AFZ200" s="21"/>
      <c r="AGA200" s="21"/>
      <c r="AGB200" s="21"/>
      <c r="AGC200" s="21"/>
      <c r="AGD200" s="21"/>
      <c r="AGE200" s="21"/>
      <c r="AGF200" s="21"/>
      <c r="AGG200" s="21"/>
      <c r="AGH200" s="21"/>
      <c r="AGI200" s="21"/>
      <c r="AGJ200" s="21"/>
      <c r="AGK200" s="21"/>
      <c r="AGL200" s="21"/>
      <c r="AGM200" s="21"/>
      <c r="AGN200" s="21"/>
      <c r="AGO200" s="21"/>
      <c r="AGP200" s="21"/>
      <c r="AGQ200" s="21"/>
      <c r="AGR200" s="21"/>
      <c r="AGS200" s="21"/>
      <c r="AGT200" s="21"/>
      <c r="AGU200" s="21"/>
      <c r="AGV200" s="21"/>
      <c r="AGW200" s="21"/>
      <c r="AGX200" s="21"/>
      <c r="AGY200" s="21"/>
      <c r="AGZ200" s="21"/>
      <c r="AHA200" s="21"/>
      <c r="AHB200" s="21"/>
      <c r="AHC200" s="21"/>
      <c r="AHD200" s="21"/>
      <c r="AHE200" s="21"/>
      <c r="AHF200" s="21"/>
      <c r="AHG200" s="21"/>
      <c r="AHH200" s="21"/>
      <c r="AHI200" s="21"/>
      <c r="AHJ200" s="21"/>
      <c r="AHK200" s="21"/>
      <c r="AHL200" s="21"/>
      <c r="AHM200" s="21"/>
      <c r="AHN200" s="21"/>
      <c r="AHO200" s="21"/>
      <c r="AHP200" s="21"/>
      <c r="AHQ200" s="21"/>
      <c r="AHR200" s="21"/>
      <c r="AHS200" s="21"/>
      <c r="AHT200" s="21"/>
      <c r="AHU200" s="21"/>
      <c r="AHV200" s="21"/>
      <c r="AHW200" s="21"/>
      <c r="AHX200" s="21"/>
      <c r="AHY200" s="21"/>
      <c r="AHZ200" s="21"/>
      <c r="AIA200" s="21"/>
      <c r="AIB200" s="21"/>
      <c r="AIC200" s="21"/>
      <c r="AID200" s="21"/>
      <c r="AIE200" s="21"/>
      <c r="AIF200" s="21"/>
      <c r="AIG200" s="21"/>
      <c r="AIH200" s="21"/>
      <c r="AII200" s="21"/>
      <c r="AIJ200" s="21"/>
      <c r="AIK200" s="21"/>
      <c r="AIL200" s="21"/>
      <c r="AIM200" s="21"/>
      <c r="AIN200" s="21"/>
      <c r="AIO200" s="21"/>
      <c r="AIP200" s="21"/>
      <c r="AIQ200" s="21"/>
      <c r="AIR200" s="21"/>
      <c r="AIS200" s="21"/>
      <c r="AIT200" s="21"/>
      <c r="AIU200" s="21"/>
      <c r="AIV200" s="21"/>
      <c r="AIW200" s="21"/>
      <c r="AIX200" s="21"/>
      <c r="AIY200" s="21"/>
      <c r="AIZ200" s="21"/>
      <c r="AJA200" s="21"/>
      <c r="AJB200" s="21"/>
      <c r="AJC200" s="21"/>
      <c r="AJD200" s="21"/>
      <c r="AJE200" s="21"/>
      <c r="AJF200" s="21"/>
      <c r="AJG200" s="21"/>
      <c r="AJH200" s="21"/>
      <c r="AJI200" s="21"/>
      <c r="AJJ200" s="21"/>
      <c r="AJK200" s="21"/>
      <c r="AJL200" s="21"/>
      <c r="AJM200" s="21"/>
      <c r="AJN200" s="21"/>
      <c r="AJO200" s="21"/>
      <c r="AJP200" s="21"/>
      <c r="AJQ200" s="21"/>
      <c r="AJR200" s="21"/>
      <c r="AJS200" s="21"/>
      <c r="AJT200" s="21"/>
      <c r="AJU200" s="21"/>
      <c r="AJV200" s="21"/>
      <c r="AJW200" s="21"/>
      <c r="AJX200" s="21"/>
      <c r="AJY200" s="21"/>
      <c r="AJZ200" s="21"/>
      <c r="AKA200" s="21"/>
      <c r="AKB200" s="21"/>
      <c r="AKC200" s="21"/>
      <c r="AKD200" s="21"/>
      <c r="AKE200" s="21"/>
      <c r="AKF200" s="21"/>
      <c r="AKG200" s="21"/>
      <c r="AKH200" s="21"/>
      <c r="AKI200" s="21"/>
      <c r="AKJ200" s="21"/>
      <c r="AKK200" s="21"/>
      <c r="AKL200" s="21"/>
      <c r="AKM200" s="21"/>
      <c r="AKN200" s="21"/>
      <c r="AKO200" s="21"/>
      <c r="AKP200" s="21"/>
      <c r="AKQ200" s="21"/>
      <c r="AKR200" s="21"/>
      <c r="AKS200" s="21"/>
      <c r="AKT200" s="21"/>
      <c r="AKU200" s="21"/>
      <c r="AKV200" s="21"/>
      <c r="AKW200" s="21"/>
      <c r="AKX200" s="21"/>
      <c r="AKY200" s="21"/>
      <c r="AKZ200" s="21"/>
      <c r="ALA200" s="21"/>
      <c r="ALB200" s="21"/>
      <c r="ALC200" s="21"/>
      <c r="ALD200" s="21"/>
      <c r="ALE200" s="21"/>
      <c r="ALF200" s="21"/>
      <c r="ALG200" s="21"/>
      <c r="ALH200" s="21"/>
      <c r="ALI200" s="21"/>
      <c r="ALJ200" s="21"/>
      <c r="ALK200" s="21"/>
      <c r="ALL200" s="21"/>
      <c r="ALM200" s="21"/>
      <c r="ALN200" s="21"/>
      <c r="ALO200" s="21"/>
      <c r="ALP200" s="21"/>
      <c r="ALQ200" s="21"/>
      <c r="ALR200" s="21"/>
      <c r="ALS200" s="21"/>
      <c r="ALT200" s="21"/>
      <c r="ALU200" s="21"/>
      <c r="ALV200" s="21"/>
      <c r="ALW200" s="21"/>
      <c r="ALX200" s="21"/>
      <c r="ALY200" s="21"/>
      <c r="ALZ200" s="21"/>
      <c r="AMA200" s="21"/>
      <c r="AMB200" s="21"/>
      <c r="AMC200" s="21"/>
      <c r="AMD200" s="21"/>
      <c r="AME200" s="21"/>
      <c r="AMF200" s="21"/>
      <c r="AMG200" s="21"/>
      <c r="AMH200" s="21"/>
      <c r="AMI200" s="21"/>
      <c r="AMJ200" s="21"/>
      <c r="AMK200" s="21"/>
      <c r="AML200" s="21"/>
      <c r="AMM200" s="21"/>
      <c r="AMN200" s="21"/>
      <c r="AMO200" s="21"/>
      <c r="AMP200" s="21"/>
      <c r="AMQ200" s="21"/>
      <c r="AMR200" s="21"/>
      <c r="AMS200" s="21"/>
      <c r="AMT200" s="21"/>
      <c r="AMU200" s="21"/>
      <c r="AMV200" s="21"/>
      <c r="AMW200" s="21"/>
    </row>
    <row r="201" spans="1:1037" s="33" customFormat="1" ht="116.25" hidden="1" thickTop="1" thickBot="1" x14ac:dyDescent="0.25">
      <c r="A201" s="23" t="s">
        <v>201</v>
      </c>
      <c r="B201" s="23" t="s">
        <v>141</v>
      </c>
      <c r="C201" s="23" t="s">
        <v>288</v>
      </c>
      <c r="D201" s="23" t="s">
        <v>83</v>
      </c>
      <c r="E201" s="23" t="s">
        <v>1053</v>
      </c>
      <c r="F201" s="23" t="s">
        <v>1057</v>
      </c>
      <c r="G201" s="23" t="s">
        <v>1055</v>
      </c>
      <c r="H201" s="23" t="s">
        <v>1055</v>
      </c>
      <c r="I201" s="24" t="s">
        <v>254</v>
      </c>
      <c r="J201" s="189" t="str">
        <f>+VLOOKUP(I201,Feuil1!A:C,2,FALSE)</f>
        <v>R2-2-4-3</v>
      </c>
      <c r="K201" s="24" t="s">
        <v>60</v>
      </c>
      <c r="L201" s="29"/>
      <c r="M201" s="59">
        <v>4</v>
      </c>
      <c r="N201" s="60">
        <v>2</v>
      </c>
      <c r="O201" s="42">
        <f t="shared" si="15"/>
        <v>8</v>
      </c>
      <c r="P201" s="42">
        <f t="shared" si="16"/>
        <v>3</v>
      </c>
      <c r="Q201" s="44" t="s">
        <v>345</v>
      </c>
      <c r="R201" s="59">
        <v>5</v>
      </c>
      <c r="S201" s="25" t="s">
        <v>346</v>
      </c>
      <c r="T201" s="59">
        <v>5</v>
      </c>
      <c r="U201" s="25" t="s">
        <v>347</v>
      </c>
      <c r="V201" s="59">
        <v>5</v>
      </c>
      <c r="W201" s="41">
        <f t="shared" si="17"/>
        <v>15</v>
      </c>
      <c r="X201" s="50">
        <f t="shared" si="18"/>
        <v>1</v>
      </c>
      <c r="Y201" s="52">
        <f t="shared" si="19"/>
        <v>3</v>
      </c>
      <c r="Z201" s="23"/>
      <c r="AA201" s="57"/>
      <c r="AB201" s="23"/>
      <c r="AC201" s="23"/>
      <c r="AD201" s="23"/>
      <c r="AE201" s="21"/>
      <c r="AF201" s="21"/>
      <c r="AG201" s="21"/>
      <c r="AH201" s="21"/>
      <c r="AI201" s="21"/>
      <c r="AJ201" s="21"/>
      <c r="AK201" s="21"/>
      <c r="AL201" s="21"/>
      <c r="AM201" s="21"/>
      <c r="AN201" s="21"/>
      <c r="AO201" s="21"/>
      <c r="AP201" s="21"/>
      <c r="AQ201" s="21"/>
      <c r="AR201" s="21"/>
      <c r="AS201" s="21"/>
      <c r="AT201" s="21"/>
      <c r="AU201" s="21"/>
      <c r="AV201" s="21"/>
      <c r="AW201" s="21"/>
      <c r="AX201" s="21"/>
      <c r="AY201" s="21"/>
      <c r="AZ201" s="21"/>
      <c r="BA201" s="21"/>
      <c r="BB201" s="21"/>
      <c r="BC201" s="21"/>
      <c r="BD201" s="21"/>
      <c r="BE201" s="21"/>
      <c r="BF201" s="21"/>
      <c r="BG201" s="21"/>
      <c r="BH201" s="21"/>
      <c r="BI201" s="21"/>
      <c r="BJ201" s="21"/>
      <c r="BK201" s="21"/>
      <c r="BL201" s="21"/>
      <c r="BM201" s="21"/>
      <c r="BN201" s="21"/>
      <c r="BO201" s="21"/>
      <c r="BP201" s="21"/>
      <c r="BQ201" s="21"/>
      <c r="BR201" s="21"/>
      <c r="BS201" s="21"/>
      <c r="BT201" s="21"/>
      <c r="BU201" s="21"/>
      <c r="BV201" s="21"/>
      <c r="BW201" s="21"/>
      <c r="BX201" s="21"/>
      <c r="BY201" s="21"/>
      <c r="BZ201" s="21"/>
      <c r="CA201" s="21"/>
      <c r="CB201" s="21"/>
      <c r="CC201" s="21"/>
      <c r="CD201" s="21"/>
      <c r="CE201" s="21"/>
      <c r="CF201" s="21"/>
      <c r="CG201" s="21"/>
      <c r="CH201" s="21"/>
      <c r="CI201" s="21"/>
      <c r="CJ201" s="21"/>
      <c r="CK201" s="21"/>
      <c r="CL201" s="21"/>
      <c r="CM201" s="21"/>
      <c r="CN201" s="21"/>
      <c r="CO201" s="21"/>
      <c r="CP201" s="21"/>
      <c r="CQ201" s="21"/>
      <c r="CR201" s="21"/>
      <c r="CS201" s="21"/>
      <c r="CT201" s="21"/>
      <c r="CU201" s="21"/>
      <c r="CV201" s="21"/>
      <c r="CW201" s="21"/>
      <c r="CX201" s="21"/>
      <c r="CY201" s="21"/>
      <c r="CZ201" s="21"/>
      <c r="DA201" s="21"/>
      <c r="DB201" s="21"/>
      <c r="DC201" s="21"/>
      <c r="DD201" s="21"/>
      <c r="DE201" s="21"/>
      <c r="DF201" s="21"/>
      <c r="DG201" s="21"/>
      <c r="DH201" s="21"/>
      <c r="DI201" s="21"/>
      <c r="DJ201" s="21"/>
      <c r="DK201" s="21"/>
      <c r="DL201" s="21"/>
      <c r="DM201" s="21"/>
      <c r="DN201" s="21"/>
      <c r="DO201" s="21"/>
      <c r="DP201" s="21"/>
      <c r="DQ201" s="21"/>
      <c r="DR201" s="21"/>
      <c r="DS201" s="21"/>
      <c r="DT201" s="21"/>
      <c r="DU201" s="21"/>
      <c r="DV201" s="21"/>
      <c r="DW201" s="21"/>
      <c r="DX201" s="21"/>
      <c r="DY201" s="21"/>
      <c r="DZ201" s="21"/>
      <c r="EA201" s="21"/>
      <c r="EB201" s="21"/>
      <c r="EC201" s="21"/>
      <c r="ED201" s="21"/>
      <c r="EE201" s="21"/>
      <c r="EF201" s="21"/>
      <c r="EG201" s="21"/>
      <c r="EH201" s="21"/>
      <c r="EI201" s="21"/>
      <c r="EJ201" s="21"/>
      <c r="EK201" s="21"/>
      <c r="EL201" s="21"/>
      <c r="EM201" s="21"/>
      <c r="EN201" s="21"/>
      <c r="EO201" s="21"/>
      <c r="EP201" s="21"/>
      <c r="EQ201" s="21"/>
      <c r="ER201" s="21"/>
      <c r="ES201" s="21"/>
      <c r="ET201" s="21"/>
      <c r="EU201" s="21"/>
      <c r="EV201" s="21"/>
      <c r="EW201" s="21"/>
      <c r="EX201" s="21"/>
      <c r="EY201" s="21"/>
      <c r="EZ201" s="21"/>
      <c r="FA201" s="21"/>
      <c r="FB201" s="21"/>
      <c r="FC201" s="21"/>
      <c r="FD201" s="21"/>
      <c r="FE201" s="21"/>
      <c r="FF201" s="21"/>
      <c r="FG201" s="21"/>
      <c r="FH201" s="21"/>
      <c r="FI201" s="21"/>
      <c r="FJ201" s="21"/>
      <c r="FK201" s="21"/>
      <c r="FL201" s="21"/>
      <c r="FM201" s="21"/>
      <c r="FN201" s="21"/>
      <c r="FO201" s="21"/>
      <c r="FP201" s="21"/>
      <c r="FQ201" s="21"/>
      <c r="FR201" s="21"/>
      <c r="FS201" s="21"/>
      <c r="FT201" s="21"/>
      <c r="FU201" s="21"/>
      <c r="FV201" s="21"/>
      <c r="FW201" s="21"/>
      <c r="FX201" s="21"/>
      <c r="FY201" s="21"/>
      <c r="FZ201" s="21"/>
      <c r="GA201" s="21"/>
      <c r="GB201" s="21"/>
      <c r="GC201" s="21"/>
      <c r="GD201" s="21"/>
      <c r="GE201" s="21"/>
      <c r="GF201" s="21"/>
      <c r="GG201" s="21"/>
      <c r="GH201" s="21"/>
      <c r="GI201" s="21"/>
      <c r="GJ201" s="21"/>
      <c r="GK201" s="21"/>
      <c r="GL201" s="21"/>
      <c r="GM201" s="21"/>
      <c r="GN201" s="21"/>
      <c r="GO201" s="21"/>
      <c r="GP201" s="21"/>
      <c r="GQ201" s="21"/>
      <c r="GR201" s="21"/>
      <c r="GS201" s="21"/>
      <c r="GT201" s="21"/>
      <c r="GU201" s="21"/>
      <c r="GV201" s="21"/>
      <c r="GW201" s="21"/>
      <c r="GX201" s="21"/>
      <c r="GY201" s="21"/>
      <c r="GZ201" s="21"/>
      <c r="HA201" s="21"/>
      <c r="HB201" s="21"/>
      <c r="HC201" s="21"/>
      <c r="HD201" s="21"/>
      <c r="HE201" s="21"/>
      <c r="HF201" s="21"/>
      <c r="HG201" s="21"/>
      <c r="HH201" s="21"/>
      <c r="HI201" s="21"/>
      <c r="HJ201" s="21"/>
      <c r="HK201" s="21"/>
      <c r="HL201" s="21"/>
      <c r="HM201" s="21"/>
      <c r="HN201" s="21"/>
      <c r="HO201" s="21"/>
      <c r="HP201" s="21"/>
      <c r="HQ201" s="21"/>
      <c r="HR201" s="21"/>
      <c r="HS201" s="21"/>
      <c r="HT201" s="21"/>
      <c r="HU201" s="21"/>
      <c r="HV201" s="21"/>
      <c r="HW201" s="21"/>
      <c r="HX201" s="21"/>
      <c r="HY201" s="21"/>
      <c r="HZ201" s="21"/>
      <c r="IA201" s="21"/>
      <c r="IB201" s="21"/>
      <c r="IC201" s="21"/>
      <c r="ID201" s="21"/>
      <c r="IE201" s="21"/>
      <c r="IF201" s="21"/>
      <c r="IG201" s="21"/>
      <c r="IH201" s="21"/>
      <c r="II201" s="21"/>
      <c r="IJ201" s="21"/>
      <c r="IK201" s="21"/>
      <c r="IL201" s="21"/>
      <c r="IM201" s="21"/>
      <c r="IN201" s="21"/>
      <c r="IO201" s="21"/>
      <c r="IP201" s="21"/>
      <c r="IQ201" s="21"/>
      <c r="IR201" s="21"/>
      <c r="IS201" s="21"/>
      <c r="IT201" s="21"/>
      <c r="IU201" s="21"/>
      <c r="IV201" s="21"/>
      <c r="IW201" s="21"/>
      <c r="IX201" s="21"/>
      <c r="IY201" s="21"/>
      <c r="IZ201" s="21"/>
      <c r="JA201" s="21"/>
      <c r="JB201" s="21"/>
      <c r="JC201" s="21"/>
      <c r="JD201" s="21"/>
      <c r="JE201" s="21"/>
      <c r="JF201" s="21"/>
      <c r="JG201" s="21"/>
      <c r="JH201" s="21"/>
      <c r="JI201" s="21"/>
      <c r="JJ201" s="21"/>
      <c r="JK201" s="21"/>
      <c r="JL201" s="21"/>
      <c r="JM201" s="21"/>
      <c r="JN201" s="21"/>
      <c r="JO201" s="21"/>
      <c r="JP201" s="21"/>
      <c r="JQ201" s="21"/>
      <c r="JR201" s="21"/>
      <c r="JS201" s="21"/>
      <c r="JT201" s="21"/>
      <c r="JU201" s="21"/>
      <c r="JV201" s="21"/>
      <c r="JW201" s="21"/>
      <c r="JX201" s="21"/>
      <c r="JY201" s="21"/>
      <c r="JZ201" s="21"/>
      <c r="KA201" s="21"/>
      <c r="KB201" s="21"/>
      <c r="KC201" s="21"/>
      <c r="KD201" s="21"/>
      <c r="KE201" s="21"/>
      <c r="KF201" s="21"/>
      <c r="KG201" s="21"/>
      <c r="KH201" s="21"/>
      <c r="KI201" s="21"/>
      <c r="KJ201" s="21"/>
      <c r="KK201" s="21"/>
      <c r="KL201" s="21"/>
      <c r="KM201" s="21"/>
      <c r="KN201" s="21"/>
      <c r="KO201" s="21"/>
      <c r="KP201" s="21"/>
      <c r="KQ201" s="21"/>
      <c r="KR201" s="21"/>
      <c r="KS201" s="21"/>
      <c r="KT201" s="21"/>
      <c r="KU201" s="21"/>
      <c r="KV201" s="21"/>
      <c r="KW201" s="21"/>
      <c r="KX201" s="21"/>
      <c r="KY201" s="21"/>
      <c r="KZ201" s="21"/>
      <c r="LA201" s="21"/>
      <c r="LB201" s="21"/>
      <c r="LC201" s="21"/>
      <c r="LD201" s="21"/>
      <c r="LE201" s="21"/>
      <c r="LF201" s="21"/>
      <c r="LG201" s="21"/>
      <c r="LH201" s="21"/>
      <c r="LI201" s="21"/>
      <c r="LJ201" s="21"/>
      <c r="LK201" s="21"/>
      <c r="LL201" s="21"/>
      <c r="LM201" s="21"/>
      <c r="LN201" s="21"/>
      <c r="LO201" s="21"/>
      <c r="LP201" s="21"/>
      <c r="LQ201" s="21"/>
      <c r="LR201" s="21"/>
      <c r="LS201" s="21"/>
      <c r="LT201" s="21"/>
      <c r="LU201" s="21"/>
      <c r="LV201" s="21"/>
      <c r="LW201" s="21"/>
      <c r="LX201" s="21"/>
      <c r="LY201" s="21"/>
      <c r="LZ201" s="21"/>
      <c r="MA201" s="21"/>
      <c r="MB201" s="21"/>
      <c r="MC201" s="21"/>
      <c r="MD201" s="21"/>
      <c r="ME201" s="21"/>
      <c r="MF201" s="21"/>
      <c r="MG201" s="21"/>
      <c r="MH201" s="21"/>
      <c r="MI201" s="21"/>
      <c r="MJ201" s="21"/>
      <c r="MK201" s="21"/>
      <c r="ML201" s="21"/>
      <c r="MM201" s="21"/>
      <c r="MN201" s="21"/>
      <c r="MO201" s="21"/>
      <c r="MP201" s="21"/>
      <c r="MQ201" s="21"/>
      <c r="MR201" s="21"/>
      <c r="MS201" s="21"/>
      <c r="MT201" s="21"/>
      <c r="MU201" s="21"/>
      <c r="MV201" s="21"/>
      <c r="MW201" s="21"/>
      <c r="MX201" s="21"/>
      <c r="MY201" s="21"/>
      <c r="MZ201" s="21"/>
      <c r="NA201" s="21"/>
      <c r="NB201" s="21"/>
      <c r="NC201" s="21"/>
      <c r="ND201" s="21"/>
      <c r="NE201" s="21"/>
      <c r="NF201" s="21"/>
      <c r="NG201" s="21"/>
      <c r="NH201" s="21"/>
      <c r="NI201" s="21"/>
      <c r="NJ201" s="21"/>
      <c r="NK201" s="21"/>
      <c r="NL201" s="21"/>
      <c r="NM201" s="21"/>
      <c r="NN201" s="21"/>
      <c r="NO201" s="21"/>
      <c r="NP201" s="21"/>
      <c r="NQ201" s="21"/>
      <c r="NR201" s="21"/>
      <c r="NS201" s="21"/>
      <c r="NT201" s="21"/>
      <c r="NU201" s="21"/>
      <c r="NV201" s="21"/>
      <c r="NW201" s="21"/>
      <c r="NX201" s="21"/>
      <c r="NY201" s="21"/>
      <c r="NZ201" s="21"/>
      <c r="OA201" s="21"/>
      <c r="OB201" s="21"/>
      <c r="OC201" s="21"/>
      <c r="OD201" s="21"/>
      <c r="OE201" s="21"/>
      <c r="OF201" s="21"/>
      <c r="OG201" s="21"/>
      <c r="OH201" s="21"/>
      <c r="OI201" s="21"/>
      <c r="OJ201" s="21"/>
      <c r="OK201" s="21"/>
      <c r="OL201" s="21"/>
      <c r="OM201" s="21"/>
      <c r="ON201" s="21"/>
      <c r="OO201" s="21"/>
      <c r="OP201" s="21"/>
      <c r="OQ201" s="21"/>
      <c r="OR201" s="21"/>
      <c r="OS201" s="21"/>
      <c r="OT201" s="21"/>
      <c r="OU201" s="21"/>
      <c r="OV201" s="21"/>
      <c r="OW201" s="21"/>
      <c r="OX201" s="21"/>
      <c r="OY201" s="21"/>
      <c r="OZ201" s="21"/>
      <c r="PA201" s="21"/>
      <c r="PB201" s="21"/>
      <c r="PC201" s="21"/>
      <c r="PD201" s="21"/>
      <c r="PE201" s="21"/>
      <c r="PF201" s="21"/>
      <c r="PG201" s="21"/>
      <c r="PH201" s="21"/>
      <c r="PI201" s="21"/>
      <c r="PJ201" s="21"/>
      <c r="PK201" s="21"/>
      <c r="PL201" s="21"/>
      <c r="PM201" s="21"/>
      <c r="PN201" s="21"/>
      <c r="PO201" s="21"/>
      <c r="PP201" s="21"/>
      <c r="PQ201" s="21"/>
      <c r="PR201" s="21"/>
      <c r="PS201" s="21"/>
      <c r="PT201" s="21"/>
      <c r="PU201" s="21"/>
      <c r="PV201" s="21"/>
      <c r="PW201" s="21"/>
      <c r="PX201" s="21"/>
      <c r="PY201" s="21"/>
      <c r="PZ201" s="21"/>
      <c r="QA201" s="21"/>
      <c r="QB201" s="21"/>
      <c r="QC201" s="21"/>
      <c r="QD201" s="21"/>
      <c r="QE201" s="21"/>
      <c r="QF201" s="21"/>
      <c r="QG201" s="21"/>
      <c r="QH201" s="21"/>
      <c r="QI201" s="21"/>
      <c r="QJ201" s="21"/>
      <c r="QK201" s="21"/>
      <c r="QL201" s="21"/>
      <c r="QM201" s="21"/>
      <c r="QN201" s="21"/>
      <c r="QO201" s="21"/>
      <c r="QP201" s="21"/>
      <c r="QQ201" s="21"/>
      <c r="QR201" s="21"/>
      <c r="QS201" s="21"/>
      <c r="QT201" s="21"/>
      <c r="QU201" s="21"/>
      <c r="QV201" s="21"/>
      <c r="QW201" s="21"/>
      <c r="QX201" s="21"/>
      <c r="QY201" s="21"/>
      <c r="QZ201" s="21"/>
      <c r="RA201" s="21"/>
      <c r="RB201" s="21"/>
      <c r="RC201" s="21"/>
      <c r="RD201" s="21"/>
      <c r="RE201" s="21"/>
      <c r="RF201" s="21"/>
      <c r="RG201" s="21"/>
      <c r="RH201" s="21"/>
      <c r="RI201" s="21"/>
      <c r="RJ201" s="21"/>
      <c r="RK201" s="21"/>
      <c r="RL201" s="21"/>
      <c r="RM201" s="21"/>
      <c r="RN201" s="21"/>
      <c r="RO201" s="21"/>
      <c r="RP201" s="21"/>
      <c r="RQ201" s="21"/>
      <c r="RR201" s="21"/>
      <c r="RS201" s="21"/>
      <c r="RT201" s="21"/>
      <c r="RU201" s="21"/>
      <c r="RV201" s="21"/>
      <c r="RW201" s="21"/>
      <c r="RX201" s="21"/>
      <c r="RY201" s="21"/>
      <c r="RZ201" s="21"/>
      <c r="SA201" s="21"/>
      <c r="SB201" s="21"/>
      <c r="SC201" s="21"/>
      <c r="SD201" s="21"/>
      <c r="SE201" s="21"/>
      <c r="SF201" s="21"/>
      <c r="SG201" s="21"/>
      <c r="SH201" s="21"/>
      <c r="SI201" s="21"/>
      <c r="SJ201" s="21"/>
      <c r="SK201" s="21"/>
      <c r="SL201" s="21"/>
      <c r="SM201" s="21"/>
      <c r="SN201" s="21"/>
      <c r="SO201" s="21"/>
      <c r="SP201" s="21"/>
      <c r="SQ201" s="21"/>
      <c r="SR201" s="21"/>
      <c r="SS201" s="21"/>
      <c r="ST201" s="21"/>
      <c r="SU201" s="21"/>
      <c r="SV201" s="21"/>
      <c r="SW201" s="21"/>
      <c r="SX201" s="21"/>
      <c r="SY201" s="21"/>
      <c r="SZ201" s="21"/>
      <c r="TA201" s="21"/>
      <c r="TB201" s="21"/>
      <c r="TC201" s="21"/>
      <c r="TD201" s="21"/>
      <c r="TE201" s="21"/>
      <c r="TF201" s="21"/>
      <c r="TG201" s="21"/>
      <c r="TH201" s="21"/>
      <c r="TI201" s="21"/>
      <c r="TJ201" s="21"/>
      <c r="TK201" s="21"/>
      <c r="TL201" s="21"/>
      <c r="TM201" s="21"/>
      <c r="TN201" s="21"/>
      <c r="TO201" s="21"/>
      <c r="TP201" s="21"/>
      <c r="TQ201" s="21"/>
      <c r="TR201" s="21"/>
      <c r="TS201" s="21"/>
      <c r="TT201" s="21"/>
      <c r="TU201" s="21"/>
      <c r="TV201" s="21"/>
      <c r="TW201" s="21"/>
      <c r="TX201" s="21"/>
      <c r="TY201" s="21"/>
      <c r="TZ201" s="21"/>
      <c r="UA201" s="21"/>
      <c r="UB201" s="21"/>
      <c r="UC201" s="21"/>
      <c r="UD201" s="21"/>
      <c r="UE201" s="21"/>
      <c r="UF201" s="21"/>
      <c r="UG201" s="21"/>
      <c r="UH201" s="21"/>
      <c r="UI201" s="21"/>
      <c r="UJ201" s="21"/>
      <c r="UK201" s="21"/>
      <c r="UL201" s="21"/>
      <c r="UM201" s="21"/>
      <c r="UN201" s="21"/>
      <c r="UO201" s="21"/>
      <c r="UP201" s="21"/>
      <c r="UQ201" s="21"/>
      <c r="UR201" s="21"/>
      <c r="US201" s="21"/>
      <c r="UT201" s="21"/>
      <c r="UU201" s="21"/>
      <c r="UV201" s="21"/>
      <c r="UW201" s="21"/>
      <c r="UX201" s="21"/>
      <c r="UY201" s="21"/>
      <c r="UZ201" s="21"/>
      <c r="VA201" s="21"/>
      <c r="VB201" s="21"/>
      <c r="VC201" s="21"/>
      <c r="VD201" s="21"/>
      <c r="VE201" s="21"/>
      <c r="VF201" s="21"/>
      <c r="VG201" s="21"/>
      <c r="VH201" s="21"/>
      <c r="VI201" s="21"/>
      <c r="VJ201" s="21"/>
      <c r="VK201" s="21"/>
      <c r="VL201" s="21"/>
      <c r="VM201" s="21"/>
      <c r="VN201" s="21"/>
      <c r="VO201" s="21"/>
      <c r="VP201" s="21"/>
      <c r="VQ201" s="21"/>
      <c r="VR201" s="21"/>
      <c r="VS201" s="21"/>
      <c r="VT201" s="21"/>
      <c r="VU201" s="21"/>
      <c r="VV201" s="21"/>
      <c r="VW201" s="21"/>
      <c r="VX201" s="21"/>
      <c r="VY201" s="21"/>
      <c r="VZ201" s="21"/>
      <c r="WA201" s="21"/>
      <c r="WB201" s="21"/>
      <c r="WC201" s="21"/>
      <c r="WD201" s="21"/>
      <c r="WE201" s="21"/>
      <c r="WF201" s="21"/>
      <c r="WG201" s="21"/>
      <c r="WH201" s="21"/>
      <c r="WI201" s="21"/>
      <c r="WJ201" s="21"/>
      <c r="WK201" s="21"/>
      <c r="WL201" s="21"/>
      <c r="WM201" s="21"/>
      <c r="WN201" s="21"/>
      <c r="WO201" s="21"/>
      <c r="WP201" s="21"/>
      <c r="WQ201" s="21"/>
      <c r="WR201" s="21"/>
      <c r="WS201" s="21"/>
      <c r="WT201" s="21"/>
      <c r="WU201" s="21"/>
      <c r="WV201" s="21"/>
      <c r="WW201" s="21"/>
      <c r="WX201" s="21"/>
      <c r="WY201" s="21"/>
      <c r="WZ201" s="21"/>
      <c r="XA201" s="21"/>
      <c r="XB201" s="21"/>
      <c r="XC201" s="21"/>
      <c r="XD201" s="21"/>
      <c r="XE201" s="21"/>
      <c r="XF201" s="21"/>
      <c r="XG201" s="21"/>
      <c r="XH201" s="21"/>
      <c r="XI201" s="21"/>
      <c r="XJ201" s="21"/>
      <c r="XK201" s="21"/>
      <c r="XL201" s="21"/>
      <c r="XM201" s="21"/>
      <c r="XN201" s="21"/>
      <c r="XO201" s="21"/>
      <c r="XP201" s="21"/>
      <c r="XQ201" s="21"/>
      <c r="XR201" s="21"/>
      <c r="XS201" s="21"/>
      <c r="XT201" s="21"/>
      <c r="XU201" s="21"/>
      <c r="XV201" s="21"/>
      <c r="XW201" s="21"/>
      <c r="XX201" s="21"/>
      <c r="XY201" s="21"/>
      <c r="XZ201" s="21"/>
      <c r="YA201" s="21"/>
      <c r="YB201" s="21"/>
      <c r="YC201" s="21"/>
      <c r="YD201" s="21"/>
      <c r="YE201" s="21"/>
      <c r="YF201" s="21"/>
      <c r="YG201" s="21"/>
      <c r="YH201" s="21"/>
      <c r="YI201" s="21"/>
      <c r="YJ201" s="21"/>
      <c r="YK201" s="21"/>
      <c r="YL201" s="21"/>
      <c r="YM201" s="21"/>
      <c r="YN201" s="21"/>
      <c r="YO201" s="21"/>
      <c r="YP201" s="21"/>
      <c r="YQ201" s="21"/>
      <c r="YR201" s="21"/>
      <c r="YS201" s="21"/>
      <c r="YT201" s="21"/>
      <c r="YU201" s="21"/>
      <c r="YV201" s="21"/>
      <c r="YW201" s="21"/>
      <c r="YX201" s="21"/>
      <c r="YY201" s="21"/>
      <c r="YZ201" s="21"/>
      <c r="ZA201" s="21"/>
      <c r="ZB201" s="21"/>
      <c r="ZC201" s="21"/>
      <c r="ZD201" s="21"/>
      <c r="ZE201" s="21"/>
      <c r="ZF201" s="21"/>
      <c r="ZG201" s="21"/>
      <c r="ZH201" s="21"/>
      <c r="ZI201" s="21"/>
      <c r="ZJ201" s="21"/>
      <c r="ZK201" s="21"/>
      <c r="ZL201" s="21"/>
      <c r="ZM201" s="21"/>
      <c r="ZN201" s="21"/>
      <c r="ZO201" s="21"/>
      <c r="ZP201" s="21"/>
      <c r="ZQ201" s="21"/>
      <c r="ZR201" s="21"/>
      <c r="ZS201" s="21"/>
      <c r="ZT201" s="21"/>
      <c r="ZU201" s="21"/>
      <c r="ZV201" s="21"/>
      <c r="ZW201" s="21"/>
      <c r="ZX201" s="21"/>
      <c r="ZY201" s="21"/>
      <c r="ZZ201" s="21"/>
      <c r="AAA201" s="21"/>
      <c r="AAB201" s="21"/>
      <c r="AAC201" s="21"/>
      <c r="AAD201" s="21"/>
      <c r="AAE201" s="21"/>
      <c r="AAF201" s="21"/>
      <c r="AAG201" s="21"/>
      <c r="AAH201" s="21"/>
      <c r="AAI201" s="21"/>
      <c r="AAJ201" s="21"/>
      <c r="AAK201" s="21"/>
      <c r="AAL201" s="21"/>
      <c r="AAM201" s="21"/>
      <c r="AAN201" s="21"/>
      <c r="AAO201" s="21"/>
      <c r="AAP201" s="21"/>
      <c r="AAQ201" s="21"/>
      <c r="AAR201" s="21"/>
      <c r="AAS201" s="21"/>
      <c r="AAT201" s="21"/>
      <c r="AAU201" s="21"/>
      <c r="AAV201" s="21"/>
      <c r="AAW201" s="21"/>
      <c r="AAX201" s="21"/>
      <c r="AAY201" s="21"/>
      <c r="AAZ201" s="21"/>
      <c r="ABA201" s="21"/>
      <c r="ABB201" s="21"/>
      <c r="ABC201" s="21"/>
      <c r="ABD201" s="21"/>
      <c r="ABE201" s="21"/>
      <c r="ABF201" s="21"/>
      <c r="ABG201" s="21"/>
      <c r="ABH201" s="21"/>
      <c r="ABI201" s="21"/>
      <c r="ABJ201" s="21"/>
      <c r="ABK201" s="21"/>
      <c r="ABL201" s="21"/>
      <c r="ABM201" s="21"/>
      <c r="ABN201" s="21"/>
      <c r="ABO201" s="21"/>
      <c r="ABP201" s="21"/>
      <c r="ABQ201" s="21"/>
      <c r="ABR201" s="21"/>
      <c r="ABS201" s="21"/>
      <c r="ABT201" s="21"/>
      <c r="ABU201" s="21"/>
      <c r="ABV201" s="21"/>
      <c r="ABW201" s="21"/>
      <c r="ABX201" s="21"/>
      <c r="ABY201" s="21"/>
      <c r="ABZ201" s="21"/>
      <c r="ACA201" s="21"/>
      <c r="ACB201" s="21"/>
      <c r="ACC201" s="21"/>
      <c r="ACD201" s="21"/>
      <c r="ACE201" s="21"/>
      <c r="ACF201" s="21"/>
      <c r="ACG201" s="21"/>
      <c r="ACH201" s="21"/>
      <c r="ACI201" s="21"/>
      <c r="ACJ201" s="21"/>
      <c r="ACK201" s="21"/>
      <c r="ACL201" s="21"/>
      <c r="ACM201" s="21"/>
      <c r="ACN201" s="21"/>
      <c r="ACO201" s="21"/>
      <c r="ACP201" s="21"/>
      <c r="ACQ201" s="21"/>
      <c r="ACR201" s="21"/>
      <c r="ACS201" s="21"/>
      <c r="ACT201" s="21"/>
      <c r="ACU201" s="21"/>
      <c r="ACV201" s="21"/>
      <c r="ACW201" s="21"/>
      <c r="ACX201" s="21"/>
      <c r="ACY201" s="21"/>
      <c r="ACZ201" s="21"/>
      <c r="ADA201" s="21"/>
      <c r="ADB201" s="21"/>
      <c r="ADC201" s="21"/>
      <c r="ADD201" s="21"/>
      <c r="ADE201" s="21"/>
      <c r="ADF201" s="21"/>
      <c r="ADG201" s="21"/>
      <c r="ADH201" s="21"/>
      <c r="ADI201" s="21"/>
      <c r="ADJ201" s="21"/>
      <c r="ADK201" s="21"/>
      <c r="ADL201" s="21"/>
      <c r="ADM201" s="21"/>
      <c r="ADN201" s="21"/>
      <c r="ADO201" s="21"/>
      <c r="ADP201" s="21"/>
      <c r="ADQ201" s="21"/>
      <c r="ADR201" s="21"/>
      <c r="ADS201" s="21"/>
      <c r="ADT201" s="21"/>
      <c r="ADU201" s="21"/>
      <c r="ADV201" s="21"/>
      <c r="ADW201" s="21"/>
      <c r="ADX201" s="21"/>
      <c r="ADY201" s="21"/>
      <c r="ADZ201" s="21"/>
      <c r="AEA201" s="21"/>
      <c r="AEB201" s="21"/>
      <c r="AEC201" s="21"/>
      <c r="AED201" s="21"/>
      <c r="AEE201" s="21"/>
      <c r="AEF201" s="21"/>
      <c r="AEG201" s="21"/>
      <c r="AEH201" s="21"/>
      <c r="AEI201" s="21"/>
      <c r="AEJ201" s="21"/>
      <c r="AEK201" s="21"/>
      <c r="AEL201" s="21"/>
      <c r="AEM201" s="21"/>
      <c r="AEN201" s="21"/>
      <c r="AEO201" s="21"/>
      <c r="AEP201" s="21"/>
      <c r="AEQ201" s="21"/>
      <c r="AER201" s="21"/>
      <c r="AES201" s="21"/>
      <c r="AET201" s="21"/>
      <c r="AEU201" s="21"/>
      <c r="AEV201" s="21"/>
      <c r="AEW201" s="21"/>
      <c r="AEX201" s="21"/>
      <c r="AEY201" s="21"/>
      <c r="AEZ201" s="21"/>
      <c r="AFA201" s="21"/>
      <c r="AFB201" s="21"/>
      <c r="AFC201" s="21"/>
      <c r="AFD201" s="21"/>
      <c r="AFE201" s="21"/>
      <c r="AFF201" s="21"/>
      <c r="AFG201" s="21"/>
      <c r="AFH201" s="21"/>
      <c r="AFI201" s="21"/>
      <c r="AFJ201" s="21"/>
      <c r="AFK201" s="21"/>
      <c r="AFL201" s="21"/>
      <c r="AFM201" s="21"/>
      <c r="AFN201" s="21"/>
      <c r="AFO201" s="21"/>
      <c r="AFP201" s="21"/>
      <c r="AFQ201" s="21"/>
      <c r="AFR201" s="21"/>
      <c r="AFS201" s="21"/>
      <c r="AFT201" s="21"/>
      <c r="AFU201" s="21"/>
      <c r="AFV201" s="21"/>
      <c r="AFW201" s="21"/>
      <c r="AFX201" s="21"/>
      <c r="AFY201" s="21"/>
      <c r="AFZ201" s="21"/>
      <c r="AGA201" s="21"/>
      <c r="AGB201" s="21"/>
      <c r="AGC201" s="21"/>
      <c r="AGD201" s="21"/>
      <c r="AGE201" s="21"/>
      <c r="AGF201" s="21"/>
      <c r="AGG201" s="21"/>
      <c r="AGH201" s="21"/>
      <c r="AGI201" s="21"/>
      <c r="AGJ201" s="21"/>
      <c r="AGK201" s="21"/>
      <c r="AGL201" s="21"/>
      <c r="AGM201" s="21"/>
      <c r="AGN201" s="21"/>
      <c r="AGO201" s="21"/>
      <c r="AGP201" s="21"/>
      <c r="AGQ201" s="21"/>
      <c r="AGR201" s="21"/>
      <c r="AGS201" s="21"/>
      <c r="AGT201" s="21"/>
      <c r="AGU201" s="21"/>
      <c r="AGV201" s="21"/>
      <c r="AGW201" s="21"/>
      <c r="AGX201" s="21"/>
      <c r="AGY201" s="21"/>
      <c r="AGZ201" s="21"/>
      <c r="AHA201" s="21"/>
      <c r="AHB201" s="21"/>
      <c r="AHC201" s="21"/>
      <c r="AHD201" s="21"/>
      <c r="AHE201" s="21"/>
      <c r="AHF201" s="21"/>
      <c r="AHG201" s="21"/>
      <c r="AHH201" s="21"/>
      <c r="AHI201" s="21"/>
      <c r="AHJ201" s="21"/>
      <c r="AHK201" s="21"/>
      <c r="AHL201" s="21"/>
      <c r="AHM201" s="21"/>
      <c r="AHN201" s="21"/>
      <c r="AHO201" s="21"/>
      <c r="AHP201" s="21"/>
      <c r="AHQ201" s="21"/>
      <c r="AHR201" s="21"/>
      <c r="AHS201" s="21"/>
      <c r="AHT201" s="21"/>
      <c r="AHU201" s="21"/>
      <c r="AHV201" s="21"/>
      <c r="AHW201" s="21"/>
      <c r="AHX201" s="21"/>
      <c r="AHY201" s="21"/>
      <c r="AHZ201" s="21"/>
      <c r="AIA201" s="21"/>
      <c r="AIB201" s="21"/>
      <c r="AIC201" s="21"/>
      <c r="AID201" s="21"/>
      <c r="AIE201" s="21"/>
      <c r="AIF201" s="21"/>
      <c r="AIG201" s="21"/>
      <c r="AIH201" s="21"/>
      <c r="AII201" s="21"/>
      <c r="AIJ201" s="21"/>
      <c r="AIK201" s="21"/>
      <c r="AIL201" s="21"/>
      <c r="AIM201" s="21"/>
      <c r="AIN201" s="21"/>
      <c r="AIO201" s="21"/>
      <c r="AIP201" s="21"/>
      <c r="AIQ201" s="21"/>
      <c r="AIR201" s="21"/>
      <c r="AIS201" s="21"/>
      <c r="AIT201" s="21"/>
      <c r="AIU201" s="21"/>
      <c r="AIV201" s="21"/>
      <c r="AIW201" s="21"/>
      <c r="AIX201" s="21"/>
      <c r="AIY201" s="21"/>
      <c r="AIZ201" s="21"/>
      <c r="AJA201" s="21"/>
      <c r="AJB201" s="21"/>
      <c r="AJC201" s="21"/>
      <c r="AJD201" s="21"/>
      <c r="AJE201" s="21"/>
      <c r="AJF201" s="21"/>
      <c r="AJG201" s="21"/>
      <c r="AJH201" s="21"/>
      <c r="AJI201" s="21"/>
      <c r="AJJ201" s="21"/>
      <c r="AJK201" s="21"/>
      <c r="AJL201" s="21"/>
      <c r="AJM201" s="21"/>
      <c r="AJN201" s="21"/>
      <c r="AJO201" s="21"/>
      <c r="AJP201" s="21"/>
      <c r="AJQ201" s="21"/>
      <c r="AJR201" s="21"/>
      <c r="AJS201" s="21"/>
      <c r="AJT201" s="21"/>
      <c r="AJU201" s="21"/>
      <c r="AJV201" s="21"/>
      <c r="AJW201" s="21"/>
      <c r="AJX201" s="21"/>
      <c r="AJY201" s="21"/>
      <c r="AJZ201" s="21"/>
      <c r="AKA201" s="21"/>
      <c r="AKB201" s="21"/>
      <c r="AKC201" s="21"/>
      <c r="AKD201" s="21"/>
      <c r="AKE201" s="21"/>
      <c r="AKF201" s="21"/>
      <c r="AKG201" s="21"/>
      <c r="AKH201" s="21"/>
      <c r="AKI201" s="21"/>
      <c r="AKJ201" s="21"/>
      <c r="AKK201" s="21"/>
      <c r="AKL201" s="21"/>
      <c r="AKM201" s="21"/>
      <c r="AKN201" s="21"/>
      <c r="AKO201" s="21"/>
      <c r="AKP201" s="21"/>
      <c r="AKQ201" s="21"/>
      <c r="AKR201" s="21"/>
      <c r="AKS201" s="21"/>
      <c r="AKT201" s="21"/>
      <c r="AKU201" s="21"/>
      <c r="AKV201" s="21"/>
      <c r="AKW201" s="21"/>
      <c r="AKX201" s="21"/>
      <c r="AKY201" s="21"/>
      <c r="AKZ201" s="21"/>
      <c r="ALA201" s="21"/>
      <c r="ALB201" s="21"/>
      <c r="ALC201" s="21"/>
      <c r="ALD201" s="21"/>
      <c r="ALE201" s="21"/>
      <c r="ALF201" s="21"/>
      <c r="ALG201" s="21"/>
      <c r="ALH201" s="21"/>
      <c r="ALI201" s="21"/>
      <c r="ALJ201" s="21"/>
      <c r="ALK201" s="21"/>
      <c r="ALL201" s="21"/>
      <c r="ALM201" s="21"/>
      <c r="ALN201" s="21"/>
      <c r="ALO201" s="21"/>
      <c r="ALP201" s="21"/>
      <c r="ALQ201" s="21"/>
      <c r="ALR201" s="21"/>
      <c r="ALS201" s="21"/>
      <c r="ALT201" s="21"/>
      <c r="ALU201" s="21"/>
      <c r="ALV201" s="21"/>
      <c r="ALW201" s="21"/>
      <c r="ALX201" s="21"/>
      <c r="ALY201" s="21"/>
      <c r="ALZ201" s="21"/>
      <c r="AMA201" s="21"/>
      <c r="AMB201" s="21"/>
      <c r="AMC201" s="21"/>
      <c r="AMD201" s="21"/>
      <c r="AME201" s="21"/>
      <c r="AMF201" s="21"/>
      <c r="AMG201" s="21"/>
      <c r="AMH201" s="21"/>
      <c r="AMI201" s="21"/>
      <c r="AMJ201" s="21"/>
      <c r="AMK201" s="21"/>
      <c r="AML201" s="21"/>
      <c r="AMM201" s="21"/>
      <c r="AMN201" s="21"/>
      <c r="AMO201" s="21"/>
      <c r="AMP201" s="21"/>
      <c r="AMQ201" s="21"/>
      <c r="AMR201" s="21"/>
      <c r="AMS201" s="21"/>
      <c r="AMT201" s="21"/>
      <c r="AMU201" s="21"/>
      <c r="AMV201" s="21"/>
      <c r="AMW201" s="21"/>
    </row>
    <row r="202" spans="1:1037" s="33" customFormat="1" ht="39.75" hidden="1" thickTop="1" thickBot="1" x14ac:dyDescent="0.25">
      <c r="A202" s="23" t="s">
        <v>201</v>
      </c>
      <c r="B202" s="23" t="s">
        <v>141</v>
      </c>
      <c r="C202" s="23" t="s">
        <v>288</v>
      </c>
      <c r="D202" s="23" t="s">
        <v>83</v>
      </c>
      <c r="E202" s="23" t="s">
        <v>1053</v>
      </c>
      <c r="F202" s="23" t="s">
        <v>1057</v>
      </c>
      <c r="G202" s="23" t="s">
        <v>1055</v>
      </c>
      <c r="H202" s="23" t="s">
        <v>1055</v>
      </c>
      <c r="I202" s="24" t="s">
        <v>254</v>
      </c>
      <c r="J202" s="189" t="str">
        <f>+VLOOKUP(I202,Feuil1!A:C,2,FALSE)</f>
        <v>R2-2-4-3</v>
      </c>
      <c r="K202" s="24" t="s">
        <v>256</v>
      </c>
      <c r="L202" s="29"/>
      <c r="M202" s="59">
        <v>4</v>
      </c>
      <c r="N202" s="60">
        <v>2</v>
      </c>
      <c r="O202" s="42">
        <f t="shared" si="15"/>
        <v>8</v>
      </c>
      <c r="P202" s="42">
        <f t="shared" si="16"/>
        <v>3</v>
      </c>
      <c r="Q202" s="44"/>
      <c r="R202" s="59">
        <v>5</v>
      </c>
      <c r="S202" s="25"/>
      <c r="T202" s="59">
        <v>5</v>
      </c>
      <c r="U202" s="25"/>
      <c r="V202" s="59">
        <v>5</v>
      </c>
      <c r="W202" s="41">
        <f t="shared" si="17"/>
        <v>15</v>
      </c>
      <c r="X202" s="50">
        <f t="shared" si="18"/>
        <v>1</v>
      </c>
      <c r="Y202" s="52">
        <f t="shared" si="19"/>
        <v>3</v>
      </c>
      <c r="Z202" s="23"/>
      <c r="AA202" s="57"/>
      <c r="AB202" s="23"/>
      <c r="AC202" s="23"/>
      <c r="AD202" s="23" t="s">
        <v>1574</v>
      </c>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c r="BF202" s="21"/>
      <c r="BG202" s="21"/>
      <c r="BH202" s="21"/>
      <c r="BI202" s="21"/>
      <c r="BJ202" s="21"/>
      <c r="BK202" s="21"/>
      <c r="BL202" s="21"/>
      <c r="BM202" s="21"/>
      <c r="BN202" s="21"/>
      <c r="BO202" s="21"/>
      <c r="BP202" s="21"/>
      <c r="BQ202" s="21"/>
      <c r="BR202" s="21"/>
      <c r="BS202" s="21"/>
      <c r="BT202" s="21"/>
      <c r="BU202" s="21"/>
      <c r="BV202" s="21"/>
      <c r="BW202" s="21"/>
      <c r="BX202" s="21"/>
      <c r="BY202" s="21"/>
      <c r="BZ202" s="21"/>
      <c r="CA202" s="21"/>
      <c r="CB202" s="21"/>
      <c r="CC202" s="21"/>
      <c r="CD202" s="21"/>
      <c r="CE202" s="21"/>
      <c r="CF202" s="21"/>
      <c r="CG202" s="21"/>
      <c r="CH202" s="21"/>
      <c r="CI202" s="21"/>
      <c r="CJ202" s="21"/>
      <c r="CK202" s="21"/>
      <c r="CL202" s="21"/>
      <c r="CM202" s="21"/>
      <c r="CN202" s="21"/>
      <c r="CO202" s="21"/>
      <c r="CP202" s="21"/>
      <c r="CQ202" s="21"/>
      <c r="CR202" s="21"/>
      <c r="CS202" s="21"/>
      <c r="CT202" s="21"/>
      <c r="CU202" s="21"/>
      <c r="CV202" s="21"/>
      <c r="CW202" s="21"/>
      <c r="CX202" s="21"/>
      <c r="CY202" s="21"/>
      <c r="CZ202" s="21"/>
      <c r="DA202" s="21"/>
      <c r="DB202" s="21"/>
      <c r="DC202" s="21"/>
      <c r="DD202" s="21"/>
      <c r="DE202" s="21"/>
      <c r="DF202" s="21"/>
      <c r="DG202" s="21"/>
      <c r="DH202" s="21"/>
      <c r="DI202" s="21"/>
      <c r="DJ202" s="21"/>
      <c r="DK202" s="21"/>
      <c r="DL202" s="21"/>
      <c r="DM202" s="21"/>
      <c r="DN202" s="21"/>
      <c r="DO202" s="21"/>
      <c r="DP202" s="21"/>
      <c r="DQ202" s="21"/>
      <c r="DR202" s="21"/>
      <c r="DS202" s="21"/>
      <c r="DT202" s="21"/>
      <c r="DU202" s="21"/>
      <c r="DV202" s="21"/>
      <c r="DW202" s="21"/>
      <c r="DX202" s="21"/>
      <c r="DY202" s="21"/>
      <c r="DZ202" s="21"/>
      <c r="EA202" s="21"/>
      <c r="EB202" s="21"/>
      <c r="EC202" s="21"/>
      <c r="ED202" s="21"/>
      <c r="EE202" s="21"/>
      <c r="EF202" s="21"/>
      <c r="EG202" s="21"/>
      <c r="EH202" s="21"/>
      <c r="EI202" s="21"/>
      <c r="EJ202" s="21"/>
      <c r="EK202" s="21"/>
      <c r="EL202" s="21"/>
      <c r="EM202" s="21"/>
      <c r="EN202" s="21"/>
      <c r="EO202" s="21"/>
      <c r="EP202" s="21"/>
      <c r="EQ202" s="21"/>
      <c r="ER202" s="21"/>
      <c r="ES202" s="21"/>
      <c r="ET202" s="21"/>
      <c r="EU202" s="21"/>
      <c r="EV202" s="21"/>
      <c r="EW202" s="21"/>
      <c r="EX202" s="21"/>
      <c r="EY202" s="21"/>
      <c r="EZ202" s="21"/>
      <c r="FA202" s="21"/>
      <c r="FB202" s="21"/>
      <c r="FC202" s="21"/>
      <c r="FD202" s="21"/>
      <c r="FE202" s="21"/>
      <c r="FF202" s="21"/>
      <c r="FG202" s="21"/>
      <c r="FH202" s="21"/>
      <c r="FI202" s="21"/>
      <c r="FJ202" s="21"/>
      <c r="FK202" s="21"/>
      <c r="FL202" s="21"/>
      <c r="FM202" s="21"/>
      <c r="FN202" s="21"/>
      <c r="FO202" s="21"/>
      <c r="FP202" s="21"/>
      <c r="FQ202" s="21"/>
      <c r="FR202" s="21"/>
      <c r="FS202" s="21"/>
      <c r="FT202" s="21"/>
      <c r="FU202" s="21"/>
      <c r="FV202" s="21"/>
      <c r="FW202" s="21"/>
      <c r="FX202" s="21"/>
      <c r="FY202" s="21"/>
      <c r="FZ202" s="21"/>
      <c r="GA202" s="21"/>
      <c r="GB202" s="21"/>
      <c r="GC202" s="21"/>
      <c r="GD202" s="21"/>
      <c r="GE202" s="21"/>
      <c r="GF202" s="21"/>
      <c r="GG202" s="21"/>
      <c r="GH202" s="21"/>
      <c r="GI202" s="21"/>
      <c r="GJ202" s="21"/>
      <c r="GK202" s="21"/>
      <c r="GL202" s="21"/>
      <c r="GM202" s="21"/>
      <c r="GN202" s="21"/>
      <c r="GO202" s="21"/>
      <c r="GP202" s="21"/>
      <c r="GQ202" s="21"/>
      <c r="GR202" s="21"/>
      <c r="GS202" s="21"/>
      <c r="GT202" s="21"/>
      <c r="GU202" s="21"/>
      <c r="GV202" s="21"/>
      <c r="GW202" s="21"/>
      <c r="GX202" s="21"/>
      <c r="GY202" s="21"/>
      <c r="GZ202" s="21"/>
      <c r="HA202" s="21"/>
      <c r="HB202" s="21"/>
      <c r="HC202" s="21"/>
      <c r="HD202" s="21"/>
      <c r="HE202" s="21"/>
      <c r="HF202" s="21"/>
      <c r="HG202" s="21"/>
      <c r="HH202" s="21"/>
      <c r="HI202" s="21"/>
      <c r="HJ202" s="21"/>
      <c r="HK202" s="21"/>
      <c r="HL202" s="21"/>
      <c r="HM202" s="21"/>
      <c r="HN202" s="21"/>
      <c r="HO202" s="21"/>
      <c r="HP202" s="21"/>
      <c r="HQ202" s="21"/>
      <c r="HR202" s="21"/>
      <c r="HS202" s="21"/>
      <c r="HT202" s="21"/>
      <c r="HU202" s="21"/>
      <c r="HV202" s="21"/>
      <c r="HW202" s="21"/>
      <c r="HX202" s="21"/>
      <c r="HY202" s="21"/>
      <c r="HZ202" s="21"/>
      <c r="IA202" s="21"/>
      <c r="IB202" s="21"/>
      <c r="IC202" s="21"/>
      <c r="ID202" s="21"/>
      <c r="IE202" s="21"/>
      <c r="IF202" s="21"/>
      <c r="IG202" s="21"/>
      <c r="IH202" s="21"/>
      <c r="II202" s="21"/>
      <c r="IJ202" s="21"/>
      <c r="IK202" s="21"/>
      <c r="IL202" s="21"/>
      <c r="IM202" s="21"/>
      <c r="IN202" s="21"/>
      <c r="IO202" s="21"/>
      <c r="IP202" s="21"/>
      <c r="IQ202" s="21"/>
      <c r="IR202" s="21"/>
      <c r="IS202" s="21"/>
      <c r="IT202" s="21"/>
      <c r="IU202" s="21"/>
      <c r="IV202" s="21"/>
      <c r="IW202" s="21"/>
      <c r="IX202" s="21"/>
      <c r="IY202" s="21"/>
      <c r="IZ202" s="21"/>
      <c r="JA202" s="21"/>
      <c r="JB202" s="21"/>
      <c r="JC202" s="21"/>
      <c r="JD202" s="21"/>
      <c r="JE202" s="21"/>
      <c r="JF202" s="21"/>
      <c r="JG202" s="21"/>
      <c r="JH202" s="21"/>
      <c r="JI202" s="21"/>
      <c r="JJ202" s="21"/>
      <c r="JK202" s="21"/>
      <c r="JL202" s="21"/>
      <c r="JM202" s="21"/>
      <c r="JN202" s="21"/>
      <c r="JO202" s="21"/>
      <c r="JP202" s="21"/>
      <c r="JQ202" s="21"/>
      <c r="JR202" s="21"/>
      <c r="JS202" s="21"/>
      <c r="JT202" s="21"/>
      <c r="JU202" s="21"/>
      <c r="JV202" s="21"/>
      <c r="JW202" s="21"/>
      <c r="JX202" s="21"/>
      <c r="JY202" s="21"/>
      <c r="JZ202" s="21"/>
      <c r="KA202" s="21"/>
      <c r="KB202" s="21"/>
      <c r="KC202" s="21"/>
      <c r="KD202" s="21"/>
      <c r="KE202" s="21"/>
      <c r="KF202" s="21"/>
      <c r="KG202" s="21"/>
      <c r="KH202" s="21"/>
      <c r="KI202" s="21"/>
      <c r="KJ202" s="21"/>
      <c r="KK202" s="21"/>
      <c r="KL202" s="21"/>
      <c r="KM202" s="21"/>
      <c r="KN202" s="21"/>
      <c r="KO202" s="21"/>
      <c r="KP202" s="21"/>
      <c r="KQ202" s="21"/>
      <c r="KR202" s="21"/>
      <c r="KS202" s="21"/>
      <c r="KT202" s="21"/>
      <c r="KU202" s="21"/>
      <c r="KV202" s="21"/>
      <c r="KW202" s="21"/>
      <c r="KX202" s="21"/>
      <c r="KY202" s="21"/>
      <c r="KZ202" s="21"/>
      <c r="LA202" s="21"/>
      <c r="LB202" s="21"/>
      <c r="LC202" s="21"/>
      <c r="LD202" s="21"/>
      <c r="LE202" s="21"/>
      <c r="LF202" s="21"/>
      <c r="LG202" s="21"/>
      <c r="LH202" s="21"/>
      <c r="LI202" s="21"/>
      <c r="LJ202" s="21"/>
      <c r="LK202" s="21"/>
      <c r="LL202" s="21"/>
      <c r="LM202" s="21"/>
      <c r="LN202" s="21"/>
      <c r="LO202" s="21"/>
      <c r="LP202" s="21"/>
      <c r="LQ202" s="21"/>
      <c r="LR202" s="21"/>
      <c r="LS202" s="21"/>
      <c r="LT202" s="21"/>
      <c r="LU202" s="21"/>
      <c r="LV202" s="21"/>
      <c r="LW202" s="21"/>
      <c r="LX202" s="21"/>
      <c r="LY202" s="21"/>
      <c r="LZ202" s="21"/>
      <c r="MA202" s="21"/>
      <c r="MB202" s="21"/>
      <c r="MC202" s="21"/>
      <c r="MD202" s="21"/>
      <c r="ME202" s="21"/>
      <c r="MF202" s="21"/>
      <c r="MG202" s="21"/>
      <c r="MH202" s="21"/>
      <c r="MI202" s="21"/>
      <c r="MJ202" s="21"/>
      <c r="MK202" s="21"/>
      <c r="ML202" s="21"/>
      <c r="MM202" s="21"/>
      <c r="MN202" s="21"/>
      <c r="MO202" s="21"/>
      <c r="MP202" s="21"/>
      <c r="MQ202" s="21"/>
      <c r="MR202" s="21"/>
      <c r="MS202" s="21"/>
      <c r="MT202" s="21"/>
      <c r="MU202" s="21"/>
      <c r="MV202" s="21"/>
      <c r="MW202" s="21"/>
      <c r="MX202" s="21"/>
      <c r="MY202" s="21"/>
      <c r="MZ202" s="21"/>
      <c r="NA202" s="21"/>
      <c r="NB202" s="21"/>
      <c r="NC202" s="21"/>
      <c r="ND202" s="21"/>
      <c r="NE202" s="21"/>
      <c r="NF202" s="21"/>
      <c r="NG202" s="21"/>
      <c r="NH202" s="21"/>
      <c r="NI202" s="21"/>
      <c r="NJ202" s="21"/>
      <c r="NK202" s="21"/>
      <c r="NL202" s="21"/>
      <c r="NM202" s="21"/>
      <c r="NN202" s="21"/>
      <c r="NO202" s="21"/>
      <c r="NP202" s="21"/>
      <c r="NQ202" s="21"/>
      <c r="NR202" s="21"/>
      <c r="NS202" s="21"/>
      <c r="NT202" s="21"/>
      <c r="NU202" s="21"/>
      <c r="NV202" s="21"/>
      <c r="NW202" s="21"/>
      <c r="NX202" s="21"/>
      <c r="NY202" s="21"/>
      <c r="NZ202" s="21"/>
      <c r="OA202" s="21"/>
      <c r="OB202" s="21"/>
      <c r="OC202" s="21"/>
      <c r="OD202" s="21"/>
      <c r="OE202" s="21"/>
      <c r="OF202" s="21"/>
      <c r="OG202" s="21"/>
      <c r="OH202" s="21"/>
      <c r="OI202" s="21"/>
      <c r="OJ202" s="21"/>
      <c r="OK202" s="21"/>
      <c r="OL202" s="21"/>
      <c r="OM202" s="21"/>
      <c r="ON202" s="21"/>
      <c r="OO202" s="21"/>
      <c r="OP202" s="21"/>
      <c r="OQ202" s="21"/>
      <c r="OR202" s="21"/>
      <c r="OS202" s="21"/>
      <c r="OT202" s="21"/>
      <c r="OU202" s="21"/>
      <c r="OV202" s="21"/>
      <c r="OW202" s="21"/>
      <c r="OX202" s="21"/>
      <c r="OY202" s="21"/>
      <c r="OZ202" s="21"/>
      <c r="PA202" s="21"/>
      <c r="PB202" s="21"/>
      <c r="PC202" s="21"/>
      <c r="PD202" s="21"/>
      <c r="PE202" s="21"/>
      <c r="PF202" s="21"/>
      <c r="PG202" s="21"/>
      <c r="PH202" s="21"/>
      <c r="PI202" s="21"/>
      <c r="PJ202" s="21"/>
      <c r="PK202" s="21"/>
      <c r="PL202" s="21"/>
      <c r="PM202" s="21"/>
      <c r="PN202" s="21"/>
      <c r="PO202" s="21"/>
      <c r="PP202" s="21"/>
      <c r="PQ202" s="21"/>
      <c r="PR202" s="21"/>
      <c r="PS202" s="21"/>
      <c r="PT202" s="21"/>
      <c r="PU202" s="21"/>
      <c r="PV202" s="21"/>
      <c r="PW202" s="21"/>
      <c r="PX202" s="21"/>
      <c r="PY202" s="21"/>
      <c r="PZ202" s="21"/>
      <c r="QA202" s="21"/>
      <c r="QB202" s="21"/>
      <c r="QC202" s="21"/>
      <c r="QD202" s="21"/>
      <c r="QE202" s="21"/>
      <c r="QF202" s="21"/>
      <c r="QG202" s="21"/>
      <c r="QH202" s="21"/>
      <c r="QI202" s="21"/>
      <c r="QJ202" s="21"/>
      <c r="QK202" s="21"/>
      <c r="QL202" s="21"/>
      <c r="QM202" s="21"/>
      <c r="QN202" s="21"/>
      <c r="QO202" s="21"/>
      <c r="QP202" s="21"/>
      <c r="QQ202" s="21"/>
      <c r="QR202" s="21"/>
      <c r="QS202" s="21"/>
      <c r="QT202" s="21"/>
      <c r="QU202" s="21"/>
      <c r="QV202" s="21"/>
      <c r="QW202" s="21"/>
      <c r="QX202" s="21"/>
      <c r="QY202" s="21"/>
      <c r="QZ202" s="21"/>
      <c r="RA202" s="21"/>
      <c r="RB202" s="21"/>
      <c r="RC202" s="21"/>
      <c r="RD202" s="21"/>
      <c r="RE202" s="21"/>
      <c r="RF202" s="21"/>
      <c r="RG202" s="21"/>
      <c r="RH202" s="21"/>
      <c r="RI202" s="21"/>
      <c r="RJ202" s="21"/>
      <c r="RK202" s="21"/>
      <c r="RL202" s="21"/>
      <c r="RM202" s="21"/>
      <c r="RN202" s="21"/>
      <c r="RO202" s="21"/>
      <c r="RP202" s="21"/>
      <c r="RQ202" s="21"/>
      <c r="RR202" s="21"/>
      <c r="RS202" s="21"/>
      <c r="RT202" s="21"/>
      <c r="RU202" s="21"/>
      <c r="RV202" s="21"/>
      <c r="RW202" s="21"/>
      <c r="RX202" s="21"/>
      <c r="RY202" s="21"/>
      <c r="RZ202" s="21"/>
      <c r="SA202" s="21"/>
      <c r="SB202" s="21"/>
      <c r="SC202" s="21"/>
      <c r="SD202" s="21"/>
      <c r="SE202" s="21"/>
      <c r="SF202" s="21"/>
      <c r="SG202" s="21"/>
      <c r="SH202" s="21"/>
      <c r="SI202" s="21"/>
      <c r="SJ202" s="21"/>
      <c r="SK202" s="21"/>
      <c r="SL202" s="21"/>
      <c r="SM202" s="21"/>
      <c r="SN202" s="21"/>
      <c r="SO202" s="21"/>
      <c r="SP202" s="21"/>
      <c r="SQ202" s="21"/>
      <c r="SR202" s="21"/>
      <c r="SS202" s="21"/>
      <c r="ST202" s="21"/>
      <c r="SU202" s="21"/>
      <c r="SV202" s="21"/>
      <c r="SW202" s="21"/>
      <c r="SX202" s="21"/>
      <c r="SY202" s="21"/>
      <c r="SZ202" s="21"/>
      <c r="TA202" s="21"/>
      <c r="TB202" s="21"/>
      <c r="TC202" s="21"/>
      <c r="TD202" s="21"/>
      <c r="TE202" s="21"/>
      <c r="TF202" s="21"/>
      <c r="TG202" s="21"/>
      <c r="TH202" s="21"/>
      <c r="TI202" s="21"/>
      <c r="TJ202" s="21"/>
      <c r="TK202" s="21"/>
      <c r="TL202" s="21"/>
      <c r="TM202" s="21"/>
      <c r="TN202" s="21"/>
      <c r="TO202" s="21"/>
      <c r="TP202" s="21"/>
      <c r="TQ202" s="21"/>
      <c r="TR202" s="21"/>
      <c r="TS202" s="21"/>
      <c r="TT202" s="21"/>
      <c r="TU202" s="21"/>
      <c r="TV202" s="21"/>
      <c r="TW202" s="21"/>
      <c r="TX202" s="21"/>
      <c r="TY202" s="21"/>
      <c r="TZ202" s="21"/>
      <c r="UA202" s="21"/>
      <c r="UB202" s="21"/>
      <c r="UC202" s="21"/>
      <c r="UD202" s="21"/>
      <c r="UE202" s="21"/>
      <c r="UF202" s="21"/>
      <c r="UG202" s="21"/>
      <c r="UH202" s="21"/>
      <c r="UI202" s="21"/>
      <c r="UJ202" s="21"/>
      <c r="UK202" s="21"/>
      <c r="UL202" s="21"/>
      <c r="UM202" s="21"/>
      <c r="UN202" s="21"/>
      <c r="UO202" s="21"/>
      <c r="UP202" s="21"/>
      <c r="UQ202" s="21"/>
      <c r="UR202" s="21"/>
      <c r="US202" s="21"/>
      <c r="UT202" s="21"/>
      <c r="UU202" s="21"/>
      <c r="UV202" s="21"/>
      <c r="UW202" s="21"/>
      <c r="UX202" s="21"/>
      <c r="UY202" s="21"/>
      <c r="UZ202" s="21"/>
      <c r="VA202" s="21"/>
      <c r="VB202" s="21"/>
      <c r="VC202" s="21"/>
      <c r="VD202" s="21"/>
      <c r="VE202" s="21"/>
      <c r="VF202" s="21"/>
      <c r="VG202" s="21"/>
      <c r="VH202" s="21"/>
      <c r="VI202" s="21"/>
      <c r="VJ202" s="21"/>
      <c r="VK202" s="21"/>
      <c r="VL202" s="21"/>
      <c r="VM202" s="21"/>
      <c r="VN202" s="21"/>
      <c r="VO202" s="21"/>
      <c r="VP202" s="21"/>
      <c r="VQ202" s="21"/>
      <c r="VR202" s="21"/>
      <c r="VS202" s="21"/>
      <c r="VT202" s="21"/>
      <c r="VU202" s="21"/>
      <c r="VV202" s="21"/>
      <c r="VW202" s="21"/>
      <c r="VX202" s="21"/>
      <c r="VY202" s="21"/>
      <c r="VZ202" s="21"/>
      <c r="WA202" s="21"/>
      <c r="WB202" s="21"/>
      <c r="WC202" s="21"/>
      <c r="WD202" s="21"/>
      <c r="WE202" s="21"/>
      <c r="WF202" s="21"/>
      <c r="WG202" s="21"/>
      <c r="WH202" s="21"/>
      <c r="WI202" s="21"/>
      <c r="WJ202" s="21"/>
      <c r="WK202" s="21"/>
      <c r="WL202" s="21"/>
      <c r="WM202" s="21"/>
      <c r="WN202" s="21"/>
      <c r="WO202" s="21"/>
      <c r="WP202" s="21"/>
      <c r="WQ202" s="21"/>
      <c r="WR202" s="21"/>
      <c r="WS202" s="21"/>
      <c r="WT202" s="21"/>
      <c r="WU202" s="21"/>
      <c r="WV202" s="21"/>
      <c r="WW202" s="21"/>
      <c r="WX202" s="21"/>
      <c r="WY202" s="21"/>
      <c r="WZ202" s="21"/>
      <c r="XA202" s="21"/>
      <c r="XB202" s="21"/>
      <c r="XC202" s="21"/>
      <c r="XD202" s="21"/>
      <c r="XE202" s="21"/>
      <c r="XF202" s="21"/>
      <c r="XG202" s="21"/>
      <c r="XH202" s="21"/>
      <c r="XI202" s="21"/>
      <c r="XJ202" s="21"/>
      <c r="XK202" s="21"/>
      <c r="XL202" s="21"/>
      <c r="XM202" s="21"/>
      <c r="XN202" s="21"/>
      <c r="XO202" s="21"/>
      <c r="XP202" s="21"/>
      <c r="XQ202" s="21"/>
      <c r="XR202" s="21"/>
      <c r="XS202" s="21"/>
      <c r="XT202" s="21"/>
      <c r="XU202" s="21"/>
      <c r="XV202" s="21"/>
      <c r="XW202" s="21"/>
      <c r="XX202" s="21"/>
      <c r="XY202" s="21"/>
      <c r="XZ202" s="21"/>
      <c r="YA202" s="21"/>
      <c r="YB202" s="21"/>
      <c r="YC202" s="21"/>
      <c r="YD202" s="21"/>
      <c r="YE202" s="21"/>
      <c r="YF202" s="21"/>
      <c r="YG202" s="21"/>
      <c r="YH202" s="21"/>
      <c r="YI202" s="21"/>
      <c r="YJ202" s="21"/>
      <c r="YK202" s="21"/>
      <c r="YL202" s="21"/>
      <c r="YM202" s="21"/>
      <c r="YN202" s="21"/>
      <c r="YO202" s="21"/>
      <c r="YP202" s="21"/>
      <c r="YQ202" s="21"/>
      <c r="YR202" s="21"/>
      <c r="YS202" s="21"/>
      <c r="YT202" s="21"/>
      <c r="YU202" s="21"/>
      <c r="YV202" s="21"/>
      <c r="YW202" s="21"/>
      <c r="YX202" s="21"/>
      <c r="YY202" s="21"/>
      <c r="YZ202" s="21"/>
      <c r="ZA202" s="21"/>
      <c r="ZB202" s="21"/>
      <c r="ZC202" s="21"/>
      <c r="ZD202" s="21"/>
      <c r="ZE202" s="21"/>
      <c r="ZF202" s="21"/>
      <c r="ZG202" s="21"/>
      <c r="ZH202" s="21"/>
      <c r="ZI202" s="21"/>
      <c r="ZJ202" s="21"/>
      <c r="ZK202" s="21"/>
      <c r="ZL202" s="21"/>
      <c r="ZM202" s="21"/>
      <c r="ZN202" s="21"/>
      <c r="ZO202" s="21"/>
      <c r="ZP202" s="21"/>
      <c r="ZQ202" s="21"/>
      <c r="ZR202" s="21"/>
      <c r="ZS202" s="21"/>
      <c r="ZT202" s="21"/>
      <c r="ZU202" s="21"/>
      <c r="ZV202" s="21"/>
      <c r="ZW202" s="21"/>
      <c r="ZX202" s="21"/>
      <c r="ZY202" s="21"/>
      <c r="ZZ202" s="21"/>
      <c r="AAA202" s="21"/>
      <c r="AAB202" s="21"/>
      <c r="AAC202" s="21"/>
      <c r="AAD202" s="21"/>
      <c r="AAE202" s="21"/>
      <c r="AAF202" s="21"/>
      <c r="AAG202" s="21"/>
      <c r="AAH202" s="21"/>
      <c r="AAI202" s="21"/>
      <c r="AAJ202" s="21"/>
      <c r="AAK202" s="21"/>
      <c r="AAL202" s="21"/>
      <c r="AAM202" s="21"/>
      <c r="AAN202" s="21"/>
      <c r="AAO202" s="21"/>
      <c r="AAP202" s="21"/>
      <c r="AAQ202" s="21"/>
      <c r="AAR202" s="21"/>
      <c r="AAS202" s="21"/>
      <c r="AAT202" s="21"/>
      <c r="AAU202" s="21"/>
      <c r="AAV202" s="21"/>
      <c r="AAW202" s="21"/>
      <c r="AAX202" s="21"/>
      <c r="AAY202" s="21"/>
      <c r="AAZ202" s="21"/>
      <c r="ABA202" s="21"/>
      <c r="ABB202" s="21"/>
      <c r="ABC202" s="21"/>
      <c r="ABD202" s="21"/>
      <c r="ABE202" s="21"/>
      <c r="ABF202" s="21"/>
      <c r="ABG202" s="21"/>
      <c r="ABH202" s="21"/>
      <c r="ABI202" s="21"/>
      <c r="ABJ202" s="21"/>
      <c r="ABK202" s="21"/>
      <c r="ABL202" s="21"/>
      <c r="ABM202" s="21"/>
      <c r="ABN202" s="21"/>
      <c r="ABO202" s="21"/>
      <c r="ABP202" s="21"/>
      <c r="ABQ202" s="21"/>
      <c r="ABR202" s="21"/>
      <c r="ABS202" s="21"/>
      <c r="ABT202" s="21"/>
      <c r="ABU202" s="21"/>
      <c r="ABV202" s="21"/>
      <c r="ABW202" s="21"/>
      <c r="ABX202" s="21"/>
      <c r="ABY202" s="21"/>
      <c r="ABZ202" s="21"/>
      <c r="ACA202" s="21"/>
      <c r="ACB202" s="21"/>
      <c r="ACC202" s="21"/>
      <c r="ACD202" s="21"/>
      <c r="ACE202" s="21"/>
      <c r="ACF202" s="21"/>
      <c r="ACG202" s="21"/>
      <c r="ACH202" s="21"/>
      <c r="ACI202" s="21"/>
      <c r="ACJ202" s="21"/>
      <c r="ACK202" s="21"/>
      <c r="ACL202" s="21"/>
      <c r="ACM202" s="21"/>
      <c r="ACN202" s="21"/>
      <c r="ACO202" s="21"/>
      <c r="ACP202" s="21"/>
      <c r="ACQ202" s="21"/>
      <c r="ACR202" s="21"/>
      <c r="ACS202" s="21"/>
      <c r="ACT202" s="21"/>
      <c r="ACU202" s="21"/>
      <c r="ACV202" s="21"/>
      <c r="ACW202" s="21"/>
      <c r="ACX202" s="21"/>
      <c r="ACY202" s="21"/>
      <c r="ACZ202" s="21"/>
      <c r="ADA202" s="21"/>
      <c r="ADB202" s="21"/>
      <c r="ADC202" s="21"/>
      <c r="ADD202" s="21"/>
      <c r="ADE202" s="21"/>
      <c r="ADF202" s="21"/>
      <c r="ADG202" s="21"/>
      <c r="ADH202" s="21"/>
      <c r="ADI202" s="21"/>
      <c r="ADJ202" s="21"/>
      <c r="ADK202" s="21"/>
      <c r="ADL202" s="21"/>
      <c r="ADM202" s="21"/>
      <c r="ADN202" s="21"/>
      <c r="ADO202" s="21"/>
      <c r="ADP202" s="21"/>
      <c r="ADQ202" s="21"/>
      <c r="ADR202" s="21"/>
      <c r="ADS202" s="21"/>
      <c r="ADT202" s="21"/>
      <c r="ADU202" s="21"/>
      <c r="ADV202" s="21"/>
      <c r="ADW202" s="21"/>
      <c r="ADX202" s="21"/>
      <c r="ADY202" s="21"/>
      <c r="ADZ202" s="21"/>
      <c r="AEA202" s="21"/>
      <c r="AEB202" s="21"/>
      <c r="AEC202" s="21"/>
      <c r="AED202" s="21"/>
      <c r="AEE202" s="21"/>
      <c r="AEF202" s="21"/>
      <c r="AEG202" s="21"/>
      <c r="AEH202" s="21"/>
      <c r="AEI202" s="21"/>
      <c r="AEJ202" s="21"/>
      <c r="AEK202" s="21"/>
      <c r="AEL202" s="21"/>
      <c r="AEM202" s="21"/>
      <c r="AEN202" s="21"/>
      <c r="AEO202" s="21"/>
      <c r="AEP202" s="21"/>
      <c r="AEQ202" s="21"/>
      <c r="AER202" s="21"/>
      <c r="AES202" s="21"/>
      <c r="AET202" s="21"/>
      <c r="AEU202" s="21"/>
      <c r="AEV202" s="21"/>
      <c r="AEW202" s="21"/>
      <c r="AEX202" s="21"/>
      <c r="AEY202" s="21"/>
      <c r="AEZ202" s="21"/>
      <c r="AFA202" s="21"/>
      <c r="AFB202" s="21"/>
      <c r="AFC202" s="21"/>
      <c r="AFD202" s="21"/>
      <c r="AFE202" s="21"/>
      <c r="AFF202" s="21"/>
      <c r="AFG202" s="21"/>
      <c r="AFH202" s="21"/>
      <c r="AFI202" s="21"/>
      <c r="AFJ202" s="21"/>
      <c r="AFK202" s="21"/>
      <c r="AFL202" s="21"/>
      <c r="AFM202" s="21"/>
      <c r="AFN202" s="21"/>
      <c r="AFO202" s="21"/>
      <c r="AFP202" s="21"/>
      <c r="AFQ202" s="21"/>
      <c r="AFR202" s="21"/>
      <c r="AFS202" s="21"/>
      <c r="AFT202" s="21"/>
      <c r="AFU202" s="21"/>
      <c r="AFV202" s="21"/>
      <c r="AFW202" s="21"/>
      <c r="AFX202" s="21"/>
      <c r="AFY202" s="21"/>
      <c r="AFZ202" s="21"/>
      <c r="AGA202" s="21"/>
      <c r="AGB202" s="21"/>
      <c r="AGC202" s="21"/>
      <c r="AGD202" s="21"/>
      <c r="AGE202" s="21"/>
      <c r="AGF202" s="21"/>
      <c r="AGG202" s="21"/>
      <c r="AGH202" s="21"/>
      <c r="AGI202" s="21"/>
      <c r="AGJ202" s="21"/>
      <c r="AGK202" s="21"/>
      <c r="AGL202" s="21"/>
      <c r="AGM202" s="21"/>
      <c r="AGN202" s="21"/>
      <c r="AGO202" s="21"/>
      <c r="AGP202" s="21"/>
      <c r="AGQ202" s="21"/>
      <c r="AGR202" s="21"/>
      <c r="AGS202" s="21"/>
      <c r="AGT202" s="21"/>
      <c r="AGU202" s="21"/>
      <c r="AGV202" s="21"/>
      <c r="AGW202" s="21"/>
      <c r="AGX202" s="21"/>
      <c r="AGY202" s="21"/>
      <c r="AGZ202" s="21"/>
      <c r="AHA202" s="21"/>
      <c r="AHB202" s="21"/>
      <c r="AHC202" s="21"/>
      <c r="AHD202" s="21"/>
      <c r="AHE202" s="21"/>
      <c r="AHF202" s="21"/>
      <c r="AHG202" s="21"/>
      <c r="AHH202" s="21"/>
      <c r="AHI202" s="21"/>
      <c r="AHJ202" s="21"/>
      <c r="AHK202" s="21"/>
      <c r="AHL202" s="21"/>
      <c r="AHM202" s="21"/>
      <c r="AHN202" s="21"/>
      <c r="AHO202" s="21"/>
      <c r="AHP202" s="21"/>
      <c r="AHQ202" s="21"/>
      <c r="AHR202" s="21"/>
      <c r="AHS202" s="21"/>
      <c r="AHT202" s="21"/>
      <c r="AHU202" s="21"/>
      <c r="AHV202" s="21"/>
      <c r="AHW202" s="21"/>
      <c r="AHX202" s="21"/>
      <c r="AHY202" s="21"/>
      <c r="AHZ202" s="21"/>
      <c r="AIA202" s="21"/>
      <c r="AIB202" s="21"/>
      <c r="AIC202" s="21"/>
      <c r="AID202" s="21"/>
      <c r="AIE202" s="21"/>
      <c r="AIF202" s="21"/>
      <c r="AIG202" s="21"/>
      <c r="AIH202" s="21"/>
      <c r="AII202" s="21"/>
      <c r="AIJ202" s="21"/>
      <c r="AIK202" s="21"/>
      <c r="AIL202" s="21"/>
      <c r="AIM202" s="21"/>
      <c r="AIN202" s="21"/>
      <c r="AIO202" s="21"/>
      <c r="AIP202" s="21"/>
      <c r="AIQ202" s="21"/>
      <c r="AIR202" s="21"/>
      <c r="AIS202" s="21"/>
      <c r="AIT202" s="21"/>
      <c r="AIU202" s="21"/>
      <c r="AIV202" s="21"/>
      <c r="AIW202" s="21"/>
      <c r="AIX202" s="21"/>
      <c r="AIY202" s="21"/>
      <c r="AIZ202" s="21"/>
      <c r="AJA202" s="21"/>
      <c r="AJB202" s="21"/>
      <c r="AJC202" s="21"/>
      <c r="AJD202" s="21"/>
      <c r="AJE202" s="21"/>
      <c r="AJF202" s="21"/>
      <c r="AJG202" s="21"/>
      <c r="AJH202" s="21"/>
      <c r="AJI202" s="21"/>
      <c r="AJJ202" s="21"/>
      <c r="AJK202" s="21"/>
      <c r="AJL202" s="21"/>
      <c r="AJM202" s="21"/>
      <c r="AJN202" s="21"/>
      <c r="AJO202" s="21"/>
      <c r="AJP202" s="21"/>
      <c r="AJQ202" s="21"/>
      <c r="AJR202" s="21"/>
      <c r="AJS202" s="21"/>
      <c r="AJT202" s="21"/>
      <c r="AJU202" s="21"/>
      <c r="AJV202" s="21"/>
      <c r="AJW202" s="21"/>
      <c r="AJX202" s="21"/>
      <c r="AJY202" s="21"/>
      <c r="AJZ202" s="21"/>
      <c r="AKA202" s="21"/>
      <c r="AKB202" s="21"/>
      <c r="AKC202" s="21"/>
      <c r="AKD202" s="21"/>
      <c r="AKE202" s="21"/>
      <c r="AKF202" s="21"/>
      <c r="AKG202" s="21"/>
      <c r="AKH202" s="21"/>
      <c r="AKI202" s="21"/>
      <c r="AKJ202" s="21"/>
      <c r="AKK202" s="21"/>
      <c r="AKL202" s="21"/>
      <c r="AKM202" s="21"/>
      <c r="AKN202" s="21"/>
      <c r="AKO202" s="21"/>
      <c r="AKP202" s="21"/>
      <c r="AKQ202" s="21"/>
      <c r="AKR202" s="21"/>
      <c r="AKS202" s="21"/>
      <c r="AKT202" s="21"/>
      <c r="AKU202" s="21"/>
      <c r="AKV202" s="21"/>
      <c r="AKW202" s="21"/>
      <c r="AKX202" s="21"/>
      <c r="AKY202" s="21"/>
      <c r="AKZ202" s="21"/>
      <c r="ALA202" s="21"/>
      <c r="ALB202" s="21"/>
      <c r="ALC202" s="21"/>
      <c r="ALD202" s="21"/>
      <c r="ALE202" s="21"/>
      <c r="ALF202" s="21"/>
      <c r="ALG202" s="21"/>
      <c r="ALH202" s="21"/>
      <c r="ALI202" s="21"/>
      <c r="ALJ202" s="21"/>
      <c r="ALK202" s="21"/>
      <c r="ALL202" s="21"/>
      <c r="ALM202" s="21"/>
      <c r="ALN202" s="21"/>
      <c r="ALO202" s="21"/>
      <c r="ALP202" s="21"/>
      <c r="ALQ202" s="21"/>
      <c r="ALR202" s="21"/>
      <c r="ALS202" s="21"/>
      <c r="ALT202" s="21"/>
      <c r="ALU202" s="21"/>
      <c r="ALV202" s="21"/>
      <c r="ALW202" s="21"/>
      <c r="ALX202" s="21"/>
      <c r="ALY202" s="21"/>
      <c r="ALZ202" s="21"/>
      <c r="AMA202" s="21"/>
      <c r="AMB202" s="21"/>
      <c r="AMC202" s="21"/>
      <c r="AMD202" s="21"/>
      <c r="AME202" s="21"/>
      <c r="AMF202" s="21"/>
      <c r="AMG202" s="21"/>
      <c r="AMH202" s="21"/>
      <c r="AMI202" s="21"/>
      <c r="AMJ202" s="21"/>
      <c r="AMK202" s="21"/>
      <c r="AML202" s="21"/>
      <c r="AMM202" s="21"/>
      <c r="AMN202" s="21"/>
      <c r="AMO202" s="21"/>
      <c r="AMP202" s="21"/>
      <c r="AMQ202" s="21"/>
      <c r="AMR202" s="21"/>
      <c r="AMS202" s="21"/>
      <c r="AMT202" s="21"/>
      <c r="AMU202" s="21"/>
      <c r="AMV202" s="21"/>
      <c r="AMW202" s="21"/>
    </row>
    <row r="203" spans="1:1037" s="33" customFormat="1" ht="154.5" hidden="1" thickTop="1" thickBot="1" x14ac:dyDescent="0.25">
      <c r="A203" s="23" t="s">
        <v>201</v>
      </c>
      <c r="B203" s="23" t="s">
        <v>141</v>
      </c>
      <c r="C203" s="23" t="s">
        <v>288</v>
      </c>
      <c r="D203" s="23" t="s">
        <v>83</v>
      </c>
      <c r="E203" s="23" t="s">
        <v>1053</v>
      </c>
      <c r="F203" s="23" t="s">
        <v>1057</v>
      </c>
      <c r="G203" s="23" t="s">
        <v>1055</v>
      </c>
      <c r="H203" s="23" t="s">
        <v>1055</v>
      </c>
      <c r="I203" s="24" t="s">
        <v>348</v>
      </c>
      <c r="J203" s="189" t="str">
        <f>+VLOOKUP(I203,Feuil1!A:C,2,FALSE)</f>
        <v>R10-1-1-31</v>
      </c>
      <c r="K203" s="24" t="s">
        <v>349</v>
      </c>
      <c r="L203" s="29"/>
      <c r="M203" s="59">
        <v>4</v>
      </c>
      <c r="N203" s="60">
        <v>4</v>
      </c>
      <c r="O203" s="42">
        <f t="shared" si="15"/>
        <v>16</v>
      </c>
      <c r="P203" s="42">
        <f t="shared" si="16"/>
        <v>3</v>
      </c>
      <c r="Q203" s="44" t="s">
        <v>350</v>
      </c>
      <c r="R203" s="59">
        <v>4</v>
      </c>
      <c r="S203" s="25" t="s">
        <v>351</v>
      </c>
      <c r="T203" s="59">
        <v>5</v>
      </c>
      <c r="U203" s="25" t="s">
        <v>352</v>
      </c>
      <c r="V203" s="59">
        <v>5</v>
      </c>
      <c r="W203" s="41">
        <f t="shared" si="17"/>
        <v>14</v>
      </c>
      <c r="X203" s="50">
        <f t="shared" si="18"/>
        <v>1</v>
      </c>
      <c r="Y203" s="52">
        <f t="shared" si="19"/>
        <v>3</v>
      </c>
      <c r="Z203" s="23"/>
      <c r="AA203" s="57"/>
      <c r="AB203" s="23"/>
      <c r="AC203" s="23"/>
      <c r="AD203" s="23"/>
      <c r="AE203" s="21"/>
      <c r="AF203" s="21"/>
      <c r="AG203" s="21"/>
      <c r="AH203" s="21"/>
      <c r="AI203" s="21"/>
      <c r="AJ203" s="21"/>
      <c r="AK203" s="21"/>
      <c r="AL203" s="21"/>
      <c r="AM203" s="21"/>
      <c r="AN203" s="21"/>
      <c r="AO203" s="21"/>
      <c r="AP203" s="21"/>
      <c r="AQ203" s="21"/>
      <c r="AR203" s="21"/>
      <c r="AS203" s="21"/>
      <c r="AT203" s="21"/>
      <c r="AU203" s="21"/>
      <c r="AV203" s="21"/>
      <c r="AW203" s="21"/>
      <c r="AX203" s="21"/>
      <c r="AY203" s="21"/>
      <c r="AZ203" s="21"/>
      <c r="BA203" s="21"/>
      <c r="BB203" s="21"/>
      <c r="BC203" s="21"/>
      <c r="BD203" s="21"/>
      <c r="BE203" s="21"/>
      <c r="BF203" s="21"/>
      <c r="BG203" s="21"/>
      <c r="BH203" s="21"/>
      <c r="BI203" s="21"/>
      <c r="BJ203" s="21"/>
      <c r="BK203" s="21"/>
      <c r="BL203" s="21"/>
      <c r="BM203" s="21"/>
      <c r="BN203" s="21"/>
      <c r="BO203" s="21"/>
      <c r="BP203" s="21"/>
      <c r="BQ203" s="21"/>
      <c r="BR203" s="21"/>
      <c r="BS203" s="21"/>
      <c r="BT203" s="21"/>
      <c r="BU203" s="21"/>
      <c r="BV203" s="21"/>
      <c r="BW203" s="21"/>
      <c r="BX203" s="21"/>
      <c r="BY203" s="21"/>
      <c r="BZ203" s="21"/>
      <c r="CA203" s="21"/>
      <c r="CB203" s="21"/>
      <c r="CC203" s="21"/>
      <c r="CD203" s="21"/>
      <c r="CE203" s="21"/>
      <c r="CF203" s="21"/>
      <c r="CG203" s="21"/>
      <c r="CH203" s="21"/>
      <c r="CI203" s="21"/>
      <c r="CJ203" s="21"/>
      <c r="CK203" s="21"/>
      <c r="CL203" s="21"/>
      <c r="CM203" s="21"/>
      <c r="CN203" s="21"/>
      <c r="CO203" s="21"/>
      <c r="CP203" s="21"/>
      <c r="CQ203" s="21"/>
      <c r="CR203" s="21"/>
      <c r="CS203" s="21"/>
      <c r="CT203" s="21"/>
      <c r="CU203" s="21"/>
      <c r="CV203" s="21"/>
      <c r="CW203" s="21"/>
      <c r="CX203" s="21"/>
      <c r="CY203" s="21"/>
      <c r="CZ203" s="21"/>
      <c r="DA203" s="21"/>
      <c r="DB203" s="21"/>
      <c r="DC203" s="21"/>
      <c r="DD203" s="21"/>
      <c r="DE203" s="21"/>
      <c r="DF203" s="21"/>
      <c r="DG203" s="21"/>
      <c r="DH203" s="21"/>
      <c r="DI203" s="21"/>
      <c r="DJ203" s="21"/>
      <c r="DK203" s="21"/>
      <c r="DL203" s="21"/>
      <c r="DM203" s="21"/>
      <c r="DN203" s="21"/>
      <c r="DO203" s="21"/>
      <c r="DP203" s="21"/>
      <c r="DQ203" s="21"/>
      <c r="DR203" s="21"/>
      <c r="DS203" s="21"/>
      <c r="DT203" s="21"/>
      <c r="DU203" s="21"/>
      <c r="DV203" s="21"/>
      <c r="DW203" s="21"/>
      <c r="DX203" s="21"/>
      <c r="DY203" s="21"/>
      <c r="DZ203" s="21"/>
      <c r="EA203" s="21"/>
      <c r="EB203" s="21"/>
      <c r="EC203" s="21"/>
      <c r="ED203" s="21"/>
      <c r="EE203" s="21"/>
      <c r="EF203" s="21"/>
      <c r="EG203" s="21"/>
      <c r="EH203" s="21"/>
      <c r="EI203" s="21"/>
      <c r="EJ203" s="21"/>
      <c r="EK203" s="21"/>
      <c r="EL203" s="21"/>
      <c r="EM203" s="21"/>
      <c r="EN203" s="21"/>
      <c r="EO203" s="21"/>
      <c r="EP203" s="21"/>
      <c r="EQ203" s="21"/>
      <c r="ER203" s="21"/>
      <c r="ES203" s="21"/>
      <c r="ET203" s="21"/>
      <c r="EU203" s="21"/>
      <c r="EV203" s="21"/>
      <c r="EW203" s="21"/>
      <c r="EX203" s="21"/>
      <c r="EY203" s="21"/>
      <c r="EZ203" s="21"/>
      <c r="FA203" s="21"/>
      <c r="FB203" s="21"/>
      <c r="FC203" s="21"/>
      <c r="FD203" s="21"/>
      <c r="FE203" s="21"/>
      <c r="FF203" s="21"/>
      <c r="FG203" s="21"/>
      <c r="FH203" s="21"/>
      <c r="FI203" s="21"/>
      <c r="FJ203" s="21"/>
      <c r="FK203" s="21"/>
      <c r="FL203" s="21"/>
      <c r="FM203" s="21"/>
      <c r="FN203" s="21"/>
      <c r="FO203" s="21"/>
      <c r="FP203" s="21"/>
      <c r="FQ203" s="21"/>
      <c r="FR203" s="21"/>
      <c r="FS203" s="21"/>
      <c r="FT203" s="21"/>
      <c r="FU203" s="21"/>
      <c r="FV203" s="21"/>
      <c r="FW203" s="21"/>
      <c r="FX203" s="21"/>
      <c r="FY203" s="21"/>
      <c r="FZ203" s="21"/>
      <c r="GA203" s="21"/>
      <c r="GB203" s="21"/>
      <c r="GC203" s="21"/>
      <c r="GD203" s="21"/>
      <c r="GE203" s="21"/>
      <c r="GF203" s="21"/>
      <c r="GG203" s="21"/>
      <c r="GH203" s="21"/>
      <c r="GI203" s="21"/>
      <c r="GJ203" s="21"/>
      <c r="GK203" s="21"/>
      <c r="GL203" s="21"/>
      <c r="GM203" s="21"/>
      <c r="GN203" s="21"/>
      <c r="GO203" s="21"/>
      <c r="GP203" s="21"/>
      <c r="GQ203" s="21"/>
      <c r="GR203" s="21"/>
      <c r="GS203" s="21"/>
      <c r="GT203" s="21"/>
      <c r="GU203" s="21"/>
      <c r="GV203" s="21"/>
      <c r="GW203" s="21"/>
      <c r="GX203" s="21"/>
      <c r="GY203" s="21"/>
      <c r="GZ203" s="21"/>
      <c r="HA203" s="21"/>
      <c r="HB203" s="21"/>
      <c r="HC203" s="21"/>
      <c r="HD203" s="21"/>
      <c r="HE203" s="21"/>
      <c r="HF203" s="21"/>
      <c r="HG203" s="21"/>
      <c r="HH203" s="21"/>
      <c r="HI203" s="21"/>
      <c r="HJ203" s="21"/>
      <c r="HK203" s="21"/>
      <c r="HL203" s="21"/>
      <c r="HM203" s="21"/>
      <c r="HN203" s="21"/>
      <c r="HO203" s="21"/>
      <c r="HP203" s="21"/>
      <c r="HQ203" s="21"/>
      <c r="HR203" s="21"/>
      <c r="HS203" s="21"/>
      <c r="HT203" s="21"/>
      <c r="HU203" s="21"/>
      <c r="HV203" s="21"/>
      <c r="HW203" s="21"/>
      <c r="HX203" s="21"/>
      <c r="HY203" s="21"/>
      <c r="HZ203" s="21"/>
      <c r="IA203" s="21"/>
      <c r="IB203" s="21"/>
      <c r="IC203" s="21"/>
      <c r="ID203" s="21"/>
      <c r="IE203" s="21"/>
      <c r="IF203" s="21"/>
      <c r="IG203" s="21"/>
      <c r="IH203" s="21"/>
      <c r="II203" s="21"/>
      <c r="IJ203" s="21"/>
      <c r="IK203" s="21"/>
      <c r="IL203" s="21"/>
      <c r="IM203" s="21"/>
      <c r="IN203" s="21"/>
      <c r="IO203" s="21"/>
      <c r="IP203" s="21"/>
      <c r="IQ203" s="21"/>
      <c r="IR203" s="21"/>
      <c r="IS203" s="21"/>
      <c r="IT203" s="21"/>
      <c r="IU203" s="21"/>
      <c r="IV203" s="21"/>
      <c r="IW203" s="21"/>
      <c r="IX203" s="21"/>
      <c r="IY203" s="21"/>
      <c r="IZ203" s="21"/>
      <c r="JA203" s="21"/>
      <c r="JB203" s="21"/>
      <c r="JC203" s="21"/>
      <c r="JD203" s="21"/>
      <c r="JE203" s="21"/>
      <c r="JF203" s="21"/>
      <c r="JG203" s="21"/>
      <c r="JH203" s="21"/>
      <c r="JI203" s="21"/>
      <c r="JJ203" s="21"/>
      <c r="JK203" s="21"/>
      <c r="JL203" s="21"/>
      <c r="JM203" s="21"/>
      <c r="JN203" s="21"/>
      <c r="JO203" s="21"/>
      <c r="JP203" s="21"/>
      <c r="JQ203" s="21"/>
      <c r="JR203" s="21"/>
      <c r="JS203" s="21"/>
      <c r="JT203" s="21"/>
      <c r="JU203" s="21"/>
      <c r="JV203" s="21"/>
      <c r="JW203" s="21"/>
      <c r="JX203" s="21"/>
      <c r="JY203" s="21"/>
      <c r="JZ203" s="21"/>
      <c r="KA203" s="21"/>
      <c r="KB203" s="21"/>
      <c r="KC203" s="21"/>
      <c r="KD203" s="21"/>
      <c r="KE203" s="21"/>
      <c r="KF203" s="21"/>
      <c r="KG203" s="21"/>
      <c r="KH203" s="21"/>
      <c r="KI203" s="21"/>
      <c r="KJ203" s="21"/>
      <c r="KK203" s="21"/>
      <c r="KL203" s="21"/>
      <c r="KM203" s="21"/>
      <c r="KN203" s="21"/>
      <c r="KO203" s="21"/>
      <c r="KP203" s="21"/>
      <c r="KQ203" s="21"/>
      <c r="KR203" s="21"/>
      <c r="KS203" s="21"/>
      <c r="KT203" s="21"/>
      <c r="KU203" s="21"/>
      <c r="KV203" s="21"/>
      <c r="KW203" s="21"/>
      <c r="KX203" s="21"/>
      <c r="KY203" s="21"/>
      <c r="KZ203" s="21"/>
      <c r="LA203" s="21"/>
      <c r="LB203" s="21"/>
      <c r="LC203" s="21"/>
      <c r="LD203" s="21"/>
      <c r="LE203" s="21"/>
      <c r="LF203" s="21"/>
      <c r="LG203" s="21"/>
      <c r="LH203" s="21"/>
      <c r="LI203" s="21"/>
      <c r="LJ203" s="21"/>
      <c r="LK203" s="21"/>
      <c r="LL203" s="21"/>
      <c r="LM203" s="21"/>
      <c r="LN203" s="21"/>
      <c r="LO203" s="21"/>
      <c r="LP203" s="21"/>
      <c r="LQ203" s="21"/>
      <c r="LR203" s="21"/>
      <c r="LS203" s="21"/>
      <c r="LT203" s="21"/>
      <c r="LU203" s="21"/>
      <c r="LV203" s="21"/>
      <c r="LW203" s="21"/>
      <c r="LX203" s="21"/>
      <c r="LY203" s="21"/>
      <c r="LZ203" s="21"/>
      <c r="MA203" s="21"/>
      <c r="MB203" s="21"/>
      <c r="MC203" s="21"/>
      <c r="MD203" s="21"/>
      <c r="ME203" s="21"/>
      <c r="MF203" s="21"/>
      <c r="MG203" s="21"/>
      <c r="MH203" s="21"/>
      <c r="MI203" s="21"/>
      <c r="MJ203" s="21"/>
      <c r="MK203" s="21"/>
      <c r="ML203" s="21"/>
      <c r="MM203" s="21"/>
      <c r="MN203" s="21"/>
      <c r="MO203" s="21"/>
      <c r="MP203" s="21"/>
      <c r="MQ203" s="21"/>
      <c r="MR203" s="21"/>
      <c r="MS203" s="21"/>
      <c r="MT203" s="21"/>
      <c r="MU203" s="21"/>
      <c r="MV203" s="21"/>
      <c r="MW203" s="21"/>
      <c r="MX203" s="21"/>
      <c r="MY203" s="21"/>
      <c r="MZ203" s="21"/>
      <c r="NA203" s="21"/>
      <c r="NB203" s="21"/>
      <c r="NC203" s="21"/>
      <c r="ND203" s="21"/>
      <c r="NE203" s="21"/>
      <c r="NF203" s="21"/>
      <c r="NG203" s="21"/>
      <c r="NH203" s="21"/>
      <c r="NI203" s="21"/>
      <c r="NJ203" s="21"/>
      <c r="NK203" s="21"/>
      <c r="NL203" s="21"/>
      <c r="NM203" s="21"/>
      <c r="NN203" s="21"/>
      <c r="NO203" s="21"/>
      <c r="NP203" s="21"/>
      <c r="NQ203" s="21"/>
      <c r="NR203" s="21"/>
      <c r="NS203" s="21"/>
      <c r="NT203" s="21"/>
      <c r="NU203" s="21"/>
      <c r="NV203" s="21"/>
      <c r="NW203" s="21"/>
      <c r="NX203" s="21"/>
      <c r="NY203" s="21"/>
      <c r="NZ203" s="21"/>
      <c r="OA203" s="21"/>
      <c r="OB203" s="21"/>
      <c r="OC203" s="21"/>
      <c r="OD203" s="21"/>
      <c r="OE203" s="21"/>
      <c r="OF203" s="21"/>
      <c r="OG203" s="21"/>
      <c r="OH203" s="21"/>
      <c r="OI203" s="21"/>
      <c r="OJ203" s="21"/>
      <c r="OK203" s="21"/>
      <c r="OL203" s="21"/>
      <c r="OM203" s="21"/>
      <c r="ON203" s="21"/>
      <c r="OO203" s="21"/>
      <c r="OP203" s="21"/>
      <c r="OQ203" s="21"/>
      <c r="OR203" s="21"/>
      <c r="OS203" s="21"/>
      <c r="OT203" s="21"/>
      <c r="OU203" s="21"/>
      <c r="OV203" s="21"/>
      <c r="OW203" s="21"/>
      <c r="OX203" s="21"/>
      <c r="OY203" s="21"/>
      <c r="OZ203" s="21"/>
      <c r="PA203" s="21"/>
      <c r="PB203" s="21"/>
      <c r="PC203" s="21"/>
      <c r="PD203" s="21"/>
      <c r="PE203" s="21"/>
      <c r="PF203" s="21"/>
      <c r="PG203" s="21"/>
      <c r="PH203" s="21"/>
      <c r="PI203" s="21"/>
      <c r="PJ203" s="21"/>
      <c r="PK203" s="21"/>
      <c r="PL203" s="21"/>
      <c r="PM203" s="21"/>
      <c r="PN203" s="21"/>
      <c r="PO203" s="21"/>
      <c r="PP203" s="21"/>
      <c r="PQ203" s="21"/>
      <c r="PR203" s="21"/>
      <c r="PS203" s="21"/>
      <c r="PT203" s="21"/>
      <c r="PU203" s="21"/>
      <c r="PV203" s="21"/>
      <c r="PW203" s="21"/>
      <c r="PX203" s="21"/>
      <c r="PY203" s="21"/>
      <c r="PZ203" s="21"/>
      <c r="QA203" s="21"/>
      <c r="QB203" s="21"/>
      <c r="QC203" s="21"/>
      <c r="QD203" s="21"/>
      <c r="QE203" s="21"/>
      <c r="QF203" s="21"/>
      <c r="QG203" s="21"/>
      <c r="QH203" s="21"/>
      <c r="QI203" s="21"/>
      <c r="QJ203" s="21"/>
      <c r="QK203" s="21"/>
      <c r="QL203" s="21"/>
      <c r="QM203" s="21"/>
      <c r="QN203" s="21"/>
      <c r="QO203" s="21"/>
      <c r="QP203" s="21"/>
      <c r="QQ203" s="21"/>
      <c r="QR203" s="21"/>
      <c r="QS203" s="21"/>
      <c r="QT203" s="21"/>
      <c r="QU203" s="21"/>
      <c r="QV203" s="21"/>
      <c r="QW203" s="21"/>
      <c r="QX203" s="21"/>
      <c r="QY203" s="21"/>
      <c r="QZ203" s="21"/>
      <c r="RA203" s="21"/>
      <c r="RB203" s="21"/>
      <c r="RC203" s="21"/>
      <c r="RD203" s="21"/>
      <c r="RE203" s="21"/>
      <c r="RF203" s="21"/>
      <c r="RG203" s="21"/>
      <c r="RH203" s="21"/>
      <c r="RI203" s="21"/>
      <c r="RJ203" s="21"/>
      <c r="RK203" s="21"/>
      <c r="RL203" s="21"/>
      <c r="RM203" s="21"/>
      <c r="RN203" s="21"/>
      <c r="RO203" s="21"/>
      <c r="RP203" s="21"/>
      <c r="RQ203" s="21"/>
      <c r="RR203" s="21"/>
      <c r="RS203" s="21"/>
      <c r="RT203" s="21"/>
      <c r="RU203" s="21"/>
      <c r="RV203" s="21"/>
      <c r="RW203" s="21"/>
      <c r="RX203" s="21"/>
      <c r="RY203" s="21"/>
      <c r="RZ203" s="21"/>
      <c r="SA203" s="21"/>
      <c r="SB203" s="21"/>
      <c r="SC203" s="21"/>
      <c r="SD203" s="21"/>
      <c r="SE203" s="21"/>
      <c r="SF203" s="21"/>
      <c r="SG203" s="21"/>
      <c r="SH203" s="21"/>
      <c r="SI203" s="21"/>
      <c r="SJ203" s="21"/>
      <c r="SK203" s="21"/>
      <c r="SL203" s="21"/>
      <c r="SM203" s="21"/>
      <c r="SN203" s="21"/>
      <c r="SO203" s="21"/>
      <c r="SP203" s="21"/>
      <c r="SQ203" s="21"/>
      <c r="SR203" s="21"/>
      <c r="SS203" s="21"/>
      <c r="ST203" s="21"/>
      <c r="SU203" s="21"/>
      <c r="SV203" s="21"/>
      <c r="SW203" s="21"/>
      <c r="SX203" s="21"/>
      <c r="SY203" s="21"/>
      <c r="SZ203" s="21"/>
      <c r="TA203" s="21"/>
      <c r="TB203" s="21"/>
      <c r="TC203" s="21"/>
      <c r="TD203" s="21"/>
      <c r="TE203" s="21"/>
      <c r="TF203" s="21"/>
      <c r="TG203" s="21"/>
      <c r="TH203" s="21"/>
      <c r="TI203" s="21"/>
      <c r="TJ203" s="21"/>
      <c r="TK203" s="21"/>
      <c r="TL203" s="21"/>
      <c r="TM203" s="21"/>
      <c r="TN203" s="21"/>
      <c r="TO203" s="21"/>
      <c r="TP203" s="21"/>
      <c r="TQ203" s="21"/>
      <c r="TR203" s="21"/>
      <c r="TS203" s="21"/>
      <c r="TT203" s="21"/>
      <c r="TU203" s="21"/>
      <c r="TV203" s="21"/>
      <c r="TW203" s="21"/>
      <c r="TX203" s="21"/>
      <c r="TY203" s="21"/>
      <c r="TZ203" s="21"/>
      <c r="UA203" s="21"/>
      <c r="UB203" s="21"/>
      <c r="UC203" s="21"/>
      <c r="UD203" s="21"/>
      <c r="UE203" s="21"/>
      <c r="UF203" s="21"/>
      <c r="UG203" s="21"/>
      <c r="UH203" s="21"/>
      <c r="UI203" s="21"/>
      <c r="UJ203" s="21"/>
      <c r="UK203" s="21"/>
      <c r="UL203" s="21"/>
      <c r="UM203" s="21"/>
      <c r="UN203" s="21"/>
      <c r="UO203" s="21"/>
      <c r="UP203" s="21"/>
      <c r="UQ203" s="21"/>
      <c r="UR203" s="21"/>
      <c r="US203" s="21"/>
      <c r="UT203" s="21"/>
      <c r="UU203" s="21"/>
      <c r="UV203" s="21"/>
      <c r="UW203" s="21"/>
      <c r="UX203" s="21"/>
      <c r="UY203" s="21"/>
      <c r="UZ203" s="21"/>
      <c r="VA203" s="21"/>
      <c r="VB203" s="21"/>
      <c r="VC203" s="21"/>
      <c r="VD203" s="21"/>
      <c r="VE203" s="21"/>
      <c r="VF203" s="21"/>
      <c r="VG203" s="21"/>
      <c r="VH203" s="21"/>
      <c r="VI203" s="21"/>
      <c r="VJ203" s="21"/>
      <c r="VK203" s="21"/>
      <c r="VL203" s="21"/>
      <c r="VM203" s="21"/>
      <c r="VN203" s="21"/>
      <c r="VO203" s="21"/>
      <c r="VP203" s="21"/>
      <c r="VQ203" s="21"/>
      <c r="VR203" s="21"/>
      <c r="VS203" s="21"/>
      <c r="VT203" s="21"/>
      <c r="VU203" s="21"/>
      <c r="VV203" s="21"/>
      <c r="VW203" s="21"/>
      <c r="VX203" s="21"/>
      <c r="VY203" s="21"/>
      <c r="VZ203" s="21"/>
      <c r="WA203" s="21"/>
      <c r="WB203" s="21"/>
      <c r="WC203" s="21"/>
      <c r="WD203" s="21"/>
      <c r="WE203" s="21"/>
      <c r="WF203" s="21"/>
      <c r="WG203" s="21"/>
      <c r="WH203" s="21"/>
      <c r="WI203" s="21"/>
      <c r="WJ203" s="21"/>
      <c r="WK203" s="21"/>
      <c r="WL203" s="21"/>
      <c r="WM203" s="21"/>
      <c r="WN203" s="21"/>
      <c r="WO203" s="21"/>
      <c r="WP203" s="21"/>
      <c r="WQ203" s="21"/>
      <c r="WR203" s="21"/>
      <c r="WS203" s="21"/>
      <c r="WT203" s="21"/>
      <c r="WU203" s="21"/>
      <c r="WV203" s="21"/>
      <c r="WW203" s="21"/>
      <c r="WX203" s="21"/>
      <c r="WY203" s="21"/>
      <c r="WZ203" s="21"/>
      <c r="XA203" s="21"/>
      <c r="XB203" s="21"/>
      <c r="XC203" s="21"/>
      <c r="XD203" s="21"/>
      <c r="XE203" s="21"/>
      <c r="XF203" s="21"/>
      <c r="XG203" s="21"/>
      <c r="XH203" s="21"/>
      <c r="XI203" s="21"/>
      <c r="XJ203" s="21"/>
      <c r="XK203" s="21"/>
      <c r="XL203" s="21"/>
      <c r="XM203" s="21"/>
      <c r="XN203" s="21"/>
      <c r="XO203" s="21"/>
      <c r="XP203" s="21"/>
      <c r="XQ203" s="21"/>
      <c r="XR203" s="21"/>
      <c r="XS203" s="21"/>
      <c r="XT203" s="21"/>
      <c r="XU203" s="21"/>
      <c r="XV203" s="21"/>
      <c r="XW203" s="21"/>
      <c r="XX203" s="21"/>
      <c r="XY203" s="21"/>
      <c r="XZ203" s="21"/>
      <c r="YA203" s="21"/>
      <c r="YB203" s="21"/>
      <c r="YC203" s="21"/>
      <c r="YD203" s="21"/>
      <c r="YE203" s="21"/>
      <c r="YF203" s="21"/>
      <c r="YG203" s="21"/>
      <c r="YH203" s="21"/>
      <c r="YI203" s="21"/>
      <c r="YJ203" s="21"/>
      <c r="YK203" s="21"/>
      <c r="YL203" s="21"/>
      <c r="YM203" s="21"/>
      <c r="YN203" s="21"/>
      <c r="YO203" s="21"/>
      <c r="YP203" s="21"/>
      <c r="YQ203" s="21"/>
      <c r="YR203" s="21"/>
      <c r="YS203" s="21"/>
      <c r="YT203" s="21"/>
      <c r="YU203" s="21"/>
      <c r="YV203" s="21"/>
      <c r="YW203" s="21"/>
      <c r="YX203" s="21"/>
      <c r="YY203" s="21"/>
      <c r="YZ203" s="21"/>
      <c r="ZA203" s="21"/>
      <c r="ZB203" s="21"/>
      <c r="ZC203" s="21"/>
      <c r="ZD203" s="21"/>
      <c r="ZE203" s="21"/>
      <c r="ZF203" s="21"/>
      <c r="ZG203" s="21"/>
      <c r="ZH203" s="21"/>
      <c r="ZI203" s="21"/>
      <c r="ZJ203" s="21"/>
      <c r="ZK203" s="21"/>
      <c r="ZL203" s="21"/>
      <c r="ZM203" s="21"/>
      <c r="ZN203" s="21"/>
      <c r="ZO203" s="21"/>
      <c r="ZP203" s="21"/>
      <c r="ZQ203" s="21"/>
      <c r="ZR203" s="21"/>
      <c r="ZS203" s="21"/>
      <c r="ZT203" s="21"/>
      <c r="ZU203" s="21"/>
      <c r="ZV203" s="21"/>
      <c r="ZW203" s="21"/>
      <c r="ZX203" s="21"/>
      <c r="ZY203" s="21"/>
      <c r="ZZ203" s="21"/>
      <c r="AAA203" s="21"/>
      <c r="AAB203" s="21"/>
      <c r="AAC203" s="21"/>
      <c r="AAD203" s="21"/>
      <c r="AAE203" s="21"/>
      <c r="AAF203" s="21"/>
      <c r="AAG203" s="21"/>
      <c r="AAH203" s="21"/>
      <c r="AAI203" s="21"/>
      <c r="AAJ203" s="21"/>
      <c r="AAK203" s="21"/>
      <c r="AAL203" s="21"/>
      <c r="AAM203" s="21"/>
      <c r="AAN203" s="21"/>
      <c r="AAO203" s="21"/>
      <c r="AAP203" s="21"/>
      <c r="AAQ203" s="21"/>
      <c r="AAR203" s="21"/>
      <c r="AAS203" s="21"/>
      <c r="AAT203" s="21"/>
      <c r="AAU203" s="21"/>
      <c r="AAV203" s="21"/>
      <c r="AAW203" s="21"/>
      <c r="AAX203" s="21"/>
      <c r="AAY203" s="21"/>
      <c r="AAZ203" s="21"/>
      <c r="ABA203" s="21"/>
      <c r="ABB203" s="21"/>
      <c r="ABC203" s="21"/>
      <c r="ABD203" s="21"/>
      <c r="ABE203" s="21"/>
      <c r="ABF203" s="21"/>
      <c r="ABG203" s="21"/>
      <c r="ABH203" s="21"/>
      <c r="ABI203" s="21"/>
      <c r="ABJ203" s="21"/>
      <c r="ABK203" s="21"/>
      <c r="ABL203" s="21"/>
      <c r="ABM203" s="21"/>
      <c r="ABN203" s="21"/>
      <c r="ABO203" s="21"/>
      <c r="ABP203" s="21"/>
      <c r="ABQ203" s="21"/>
      <c r="ABR203" s="21"/>
      <c r="ABS203" s="21"/>
      <c r="ABT203" s="21"/>
      <c r="ABU203" s="21"/>
      <c r="ABV203" s="21"/>
      <c r="ABW203" s="21"/>
      <c r="ABX203" s="21"/>
      <c r="ABY203" s="21"/>
      <c r="ABZ203" s="21"/>
      <c r="ACA203" s="21"/>
      <c r="ACB203" s="21"/>
      <c r="ACC203" s="21"/>
      <c r="ACD203" s="21"/>
      <c r="ACE203" s="21"/>
      <c r="ACF203" s="21"/>
      <c r="ACG203" s="21"/>
      <c r="ACH203" s="21"/>
      <c r="ACI203" s="21"/>
      <c r="ACJ203" s="21"/>
      <c r="ACK203" s="21"/>
      <c r="ACL203" s="21"/>
      <c r="ACM203" s="21"/>
      <c r="ACN203" s="21"/>
      <c r="ACO203" s="21"/>
      <c r="ACP203" s="21"/>
      <c r="ACQ203" s="21"/>
      <c r="ACR203" s="21"/>
      <c r="ACS203" s="21"/>
      <c r="ACT203" s="21"/>
      <c r="ACU203" s="21"/>
      <c r="ACV203" s="21"/>
      <c r="ACW203" s="21"/>
      <c r="ACX203" s="21"/>
      <c r="ACY203" s="21"/>
      <c r="ACZ203" s="21"/>
      <c r="ADA203" s="21"/>
      <c r="ADB203" s="21"/>
      <c r="ADC203" s="21"/>
      <c r="ADD203" s="21"/>
      <c r="ADE203" s="21"/>
      <c r="ADF203" s="21"/>
      <c r="ADG203" s="21"/>
      <c r="ADH203" s="21"/>
      <c r="ADI203" s="21"/>
      <c r="ADJ203" s="21"/>
      <c r="ADK203" s="21"/>
      <c r="ADL203" s="21"/>
      <c r="ADM203" s="21"/>
      <c r="ADN203" s="21"/>
      <c r="ADO203" s="21"/>
      <c r="ADP203" s="21"/>
      <c r="ADQ203" s="21"/>
      <c r="ADR203" s="21"/>
      <c r="ADS203" s="21"/>
      <c r="ADT203" s="21"/>
      <c r="ADU203" s="21"/>
      <c r="ADV203" s="21"/>
      <c r="ADW203" s="21"/>
      <c r="ADX203" s="21"/>
      <c r="ADY203" s="21"/>
      <c r="ADZ203" s="21"/>
      <c r="AEA203" s="21"/>
      <c r="AEB203" s="21"/>
      <c r="AEC203" s="21"/>
      <c r="AED203" s="21"/>
      <c r="AEE203" s="21"/>
      <c r="AEF203" s="21"/>
      <c r="AEG203" s="21"/>
      <c r="AEH203" s="21"/>
      <c r="AEI203" s="21"/>
      <c r="AEJ203" s="21"/>
      <c r="AEK203" s="21"/>
      <c r="AEL203" s="21"/>
      <c r="AEM203" s="21"/>
      <c r="AEN203" s="21"/>
      <c r="AEO203" s="21"/>
      <c r="AEP203" s="21"/>
      <c r="AEQ203" s="21"/>
      <c r="AER203" s="21"/>
      <c r="AES203" s="21"/>
      <c r="AET203" s="21"/>
      <c r="AEU203" s="21"/>
      <c r="AEV203" s="21"/>
      <c r="AEW203" s="21"/>
      <c r="AEX203" s="21"/>
      <c r="AEY203" s="21"/>
      <c r="AEZ203" s="21"/>
      <c r="AFA203" s="21"/>
      <c r="AFB203" s="21"/>
      <c r="AFC203" s="21"/>
      <c r="AFD203" s="21"/>
      <c r="AFE203" s="21"/>
      <c r="AFF203" s="21"/>
      <c r="AFG203" s="21"/>
      <c r="AFH203" s="21"/>
      <c r="AFI203" s="21"/>
      <c r="AFJ203" s="21"/>
      <c r="AFK203" s="21"/>
      <c r="AFL203" s="21"/>
      <c r="AFM203" s="21"/>
      <c r="AFN203" s="21"/>
      <c r="AFO203" s="21"/>
      <c r="AFP203" s="21"/>
      <c r="AFQ203" s="21"/>
      <c r="AFR203" s="21"/>
      <c r="AFS203" s="21"/>
      <c r="AFT203" s="21"/>
      <c r="AFU203" s="21"/>
      <c r="AFV203" s="21"/>
      <c r="AFW203" s="21"/>
      <c r="AFX203" s="21"/>
      <c r="AFY203" s="21"/>
      <c r="AFZ203" s="21"/>
      <c r="AGA203" s="21"/>
      <c r="AGB203" s="21"/>
      <c r="AGC203" s="21"/>
      <c r="AGD203" s="21"/>
      <c r="AGE203" s="21"/>
      <c r="AGF203" s="21"/>
      <c r="AGG203" s="21"/>
      <c r="AGH203" s="21"/>
      <c r="AGI203" s="21"/>
      <c r="AGJ203" s="21"/>
      <c r="AGK203" s="21"/>
      <c r="AGL203" s="21"/>
      <c r="AGM203" s="21"/>
      <c r="AGN203" s="21"/>
      <c r="AGO203" s="21"/>
      <c r="AGP203" s="21"/>
      <c r="AGQ203" s="21"/>
      <c r="AGR203" s="21"/>
      <c r="AGS203" s="21"/>
      <c r="AGT203" s="21"/>
      <c r="AGU203" s="21"/>
      <c r="AGV203" s="21"/>
      <c r="AGW203" s="21"/>
      <c r="AGX203" s="21"/>
      <c r="AGY203" s="21"/>
      <c r="AGZ203" s="21"/>
      <c r="AHA203" s="21"/>
      <c r="AHB203" s="21"/>
      <c r="AHC203" s="21"/>
      <c r="AHD203" s="21"/>
      <c r="AHE203" s="21"/>
      <c r="AHF203" s="21"/>
      <c r="AHG203" s="21"/>
      <c r="AHH203" s="21"/>
      <c r="AHI203" s="21"/>
      <c r="AHJ203" s="21"/>
      <c r="AHK203" s="21"/>
      <c r="AHL203" s="21"/>
      <c r="AHM203" s="21"/>
      <c r="AHN203" s="21"/>
      <c r="AHO203" s="21"/>
      <c r="AHP203" s="21"/>
      <c r="AHQ203" s="21"/>
      <c r="AHR203" s="21"/>
      <c r="AHS203" s="21"/>
      <c r="AHT203" s="21"/>
      <c r="AHU203" s="21"/>
      <c r="AHV203" s="21"/>
      <c r="AHW203" s="21"/>
      <c r="AHX203" s="21"/>
      <c r="AHY203" s="21"/>
      <c r="AHZ203" s="21"/>
      <c r="AIA203" s="21"/>
      <c r="AIB203" s="21"/>
      <c r="AIC203" s="21"/>
      <c r="AID203" s="21"/>
      <c r="AIE203" s="21"/>
      <c r="AIF203" s="21"/>
      <c r="AIG203" s="21"/>
      <c r="AIH203" s="21"/>
      <c r="AII203" s="21"/>
      <c r="AIJ203" s="21"/>
      <c r="AIK203" s="21"/>
      <c r="AIL203" s="21"/>
      <c r="AIM203" s="21"/>
      <c r="AIN203" s="21"/>
      <c r="AIO203" s="21"/>
      <c r="AIP203" s="21"/>
      <c r="AIQ203" s="21"/>
      <c r="AIR203" s="21"/>
      <c r="AIS203" s="21"/>
      <c r="AIT203" s="21"/>
      <c r="AIU203" s="21"/>
      <c r="AIV203" s="21"/>
      <c r="AIW203" s="21"/>
      <c r="AIX203" s="21"/>
      <c r="AIY203" s="21"/>
      <c r="AIZ203" s="21"/>
      <c r="AJA203" s="21"/>
      <c r="AJB203" s="21"/>
      <c r="AJC203" s="21"/>
      <c r="AJD203" s="21"/>
      <c r="AJE203" s="21"/>
      <c r="AJF203" s="21"/>
      <c r="AJG203" s="21"/>
      <c r="AJH203" s="21"/>
      <c r="AJI203" s="21"/>
      <c r="AJJ203" s="21"/>
      <c r="AJK203" s="21"/>
      <c r="AJL203" s="21"/>
      <c r="AJM203" s="21"/>
      <c r="AJN203" s="21"/>
      <c r="AJO203" s="21"/>
      <c r="AJP203" s="21"/>
      <c r="AJQ203" s="21"/>
      <c r="AJR203" s="21"/>
      <c r="AJS203" s="21"/>
      <c r="AJT203" s="21"/>
      <c r="AJU203" s="21"/>
      <c r="AJV203" s="21"/>
      <c r="AJW203" s="21"/>
      <c r="AJX203" s="21"/>
      <c r="AJY203" s="21"/>
      <c r="AJZ203" s="21"/>
      <c r="AKA203" s="21"/>
      <c r="AKB203" s="21"/>
      <c r="AKC203" s="21"/>
      <c r="AKD203" s="21"/>
      <c r="AKE203" s="21"/>
      <c r="AKF203" s="21"/>
      <c r="AKG203" s="21"/>
      <c r="AKH203" s="21"/>
      <c r="AKI203" s="21"/>
      <c r="AKJ203" s="21"/>
      <c r="AKK203" s="21"/>
      <c r="AKL203" s="21"/>
      <c r="AKM203" s="21"/>
      <c r="AKN203" s="21"/>
      <c r="AKO203" s="21"/>
      <c r="AKP203" s="21"/>
      <c r="AKQ203" s="21"/>
      <c r="AKR203" s="21"/>
      <c r="AKS203" s="21"/>
      <c r="AKT203" s="21"/>
      <c r="AKU203" s="21"/>
      <c r="AKV203" s="21"/>
      <c r="AKW203" s="21"/>
      <c r="AKX203" s="21"/>
      <c r="AKY203" s="21"/>
      <c r="AKZ203" s="21"/>
      <c r="ALA203" s="21"/>
      <c r="ALB203" s="21"/>
      <c r="ALC203" s="21"/>
      <c r="ALD203" s="21"/>
      <c r="ALE203" s="21"/>
      <c r="ALF203" s="21"/>
      <c r="ALG203" s="21"/>
      <c r="ALH203" s="21"/>
      <c r="ALI203" s="21"/>
      <c r="ALJ203" s="21"/>
      <c r="ALK203" s="21"/>
      <c r="ALL203" s="21"/>
      <c r="ALM203" s="21"/>
      <c r="ALN203" s="21"/>
      <c r="ALO203" s="21"/>
      <c r="ALP203" s="21"/>
      <c r="ALQ203" s="21"/>
      <c r="ALR203" s="21"/>
      <c r="ALS203" s="21"/>
      <c r="ALT203" s="21"/>
      <c r="ALU203" s="21"/>
      <c r="ALV203" s="21"/>
      <c r="ALW203" s="21"/>
      <c r="ALX203" s="21"/>
      <c r="ALY203" s="21"/>
      <c r="ALZ203" s="21"/>
      <c r="AMA203" s="21"/>
      <c r="AMB203" s="21"/>
      <c r="AMC203" s="21"/>
      <c r="AMD203" s="21"/>
      <c r="AME203" s="21"/>
      <c r="AMF203" s="21"/>
      <c r="AMG203" s="21"/>
      <c r="AMH203" s="21"/>
      <c r="AMI203" s="21"/>
      <c r="AMJ203" s="21"/>
      <c r="AMK203" s="21"/>
      <c r="AML203" s="21"/>
      <c r="AMM203" s="21"/>
      <c r="AMN203" s="21"/>
      <c r="AMO203" s="21"/>
      <c r="AMP203" s="21"/>
      <c r="AMQ203" s="21"/>
      <c r="AMR203" s="21"/>
      <c r="AMS203" s="21"/>
      <c r="AMT203" s="21"/>
      <c r="AMU203" s="21"/>
      <c r="AMV203" s="21"/>
      <c r="AMW203" s="21"/>
    </row>
    <row r="204" spans="1:1037" s="33" customFormat="1" ht="192.75" hidden="1" thickTop="1" thickBot="1" x14ac:dyDescent="0.25">
      <c r="A204" s="23" t="s">
        <v>201</v>
      </c>
      <c r="B204" s="23" t="s">
        <v>141</v>
      </c>
      <c r="C204" s="23" t="s">
        <v>288</v>
      </c>
      <c r="D204" s="23" t="s">
        <v>83</v>
      </c>
      <c r="E204" s="23" t="s">
        <v>1053</v>
      </c>
      <c r="F204" s="23" t="s">
        <v>1057</v>
      </c>
      <c r="G204" s="23" t="s">
        <v>1055</v>
      </c>
      <c r="H204" s="23" t="s">
        <v>1055</v>
      </c>
      <c r="I204" s="24" t="s">
        <v>268</v>
      </c>
      <c r="J204" s="189" t="str">
        <f>+VLOOKUP(I204,Feuil1!A:C,2,FALSE)</f>
        <v>R2-2-3-5</v>
      </c>
      <c r="K204" s="24" t="s">
        <v>361</v>
      </c>
      <c r="L204" s="29"/>
      <c r="M204" s="59">
        <v>4</v>
      </c>
      <c r="N204" s="60">
        <v>4</v>
      </c>
      <c r="O204" s="42">
        <f t="shared" si="15"/>
        <v>16</v>
      </c>
      <c r="P204" s="42">
        <f t="shared" si="16"/>
        <v>3</v>
      </c>
      <c r="Q204" s="44" t="s">
        <v>362</v>
      </c>
      <c r="R204" s="59">
        <v>3</v>
      </c>
      <c r="S204" s="25" t="s">
        <v>269</v>
      </c>
      <c r="T204" s="59">
        <v>5</v>
      </c>
      <c r="U204" s="25" t="s">
        <v>270</v>
      </c>
      <c r="V204" s="59">
        <v>5</v>
      </c>
      <c r="W204" s="41">
        <f t="shared" si="17"/>
        <v>13</v>
      </c>
      <c r="X204" s="50">
        <f t="shared" si="18"/>
        <v>1</v>
      </c>
      <c r="Y204" s="52">
        <f t="shared" si="19"/>
        <v>3</v>
      </c>
      <c r="Z204" s="23"/>
      <c r="AA204" s="57" t="s">
        <v>2185</v>
      </c>
      <c r="AB204" s="221">
        <v>45078</v>
      </c>
      <c r="AC204" s="23"/>
      <c r="AD204" s="84" t="s">
        <v>1577</v>
      </c>
      <c r="AE204" s="21"/>
      <c r="AF204" s="21"/>
      <c r="AG204" s="21"/>
      <c r="AH204" s="21"/>
      <c r="AI204" s="21"/>
      <c r="AJ204" s="21"/>
      <c r="AK204" s="21"/>
      <c r="AL204" s="21"/>
      <c r="AM204" s="21"/>
      <c r="AN204" s="21"/>
      <c r="AO204" s="21"/>
      <c r="AP204" s="21"/>
      <c r="AQ204" s="21"/>
      <c r="AR204" s="21"/>
      <c r="AS204" s="21"/>
      <c r="AT204" s="21"/>
      <c r="AU204" s="21"/>
      <c r="AV204" s="21"/>
      <c r="AW204" s="21"/>
      <c r="AX204" s="21"/>
      <c r="AY204" s="21"/>
      <c r="AZ204" s="21"/>
      <c r="BA204" s="21"/>
      <c r="BB204" s="21"/>
      <c r="BC204" s="21"/>
      <c r="BD204" s="21"/>
      <c r="BE204" s="21"/>
      <c r="BF204" s="21"/>
      <c r="BG204" s="21"/>
      <c r="BH204" s="21"/>
      <c r="BI204" s="21"/>
      <c r="BJ204" s="21"/>
      <c r="BK204" s="21"/>
      <c r="BL204" s="21"/>
      <c r="BM204" s="21"/>
      <c r="BN204" s="21"/>
      <c r="BO204" s="21"/>
      <c r="BP204" s="21"/>
      <c r="BQ204" s="21"/>
      <c r="BR204" s="21"/>
      <c r="BS204" s="21"/>
      <c r="BT204" s="21"/>
      <c r="BU204" s="21"/>
      <c r="BV204" s="21"/>
      <c r="BW204" s="21"/>
      <c r="BX204" s="21"/>
      <c r="BY204" s="21"/>
      <c r="BZ204" s="21"/>
      <c r="CA204" s="21"/>
      <c r="CB204" s="21"/>
      <c r="CC204" s="21"/>
      <c r="CD204" s="21"/>
      <c r="CE204" s="21"/>
      <c r="CF204" s="21"/>
      <c r="CG204" s="21"/>
      <c r="CH204" s="21"/>
      <c r="CI204" s="21"/>
      <c r="CJ204" s="21"/>
      <c r="CK204" s="21"/>
      <c r="CL204" s="21"/>
      <c r="CM204" s="21"/>
      <c r="CN204" s="21"/>
      <c r="CO204" s="21"/>
      <c r="CP204" s="21"/>
      <c r="CQ204" s="21"/>
      <c r="CR204" s="21"/>
      <c r="CS204" s="21"/>
      <c r="CT204" s="21"/>
      <c r="CU204" s="21"/>
      <c r="CV204" s="21"/>
      <c r="CW204" s="21"/>
      <c r="CX204" s="21"/>
      <c r="CY204" s="21"/>
      <c r="CZ204" s="21"/>
      <c r="DA204" s="21"/>
      <c r="DB204" s="21"/>
      <c r="DC204" s="21"/>
      <c r="DD204" s="21"/>
      <c r="DE204" s="21"/>
      <c r="DF204" s="21"/>
      <c r="DG204" s="21"/>
      <c r="DH204" s="21"/>
      <c r="DI204" s="21"/>
      <c r="DJ204" s="21"/>
      <c r="DK204" s="21"/>
      <c r="DL204" s="21"/>
      <c r="DM204" s="21"/>
      <c r="DN204" s="21"/>
      <c r="DO204" s="21"/>
      <c r="DP204" s="21"/>
      <c r="DQ204" s="21"/>
      <c r="DR204" s="21"/>
      <c r="DS204" s="21"/>
      <c r="DT204" s="21"/>
      <c r="DU204" s="21"/>
      <c r="DV204" s="21"/>
      <c r="DW204" s="21"/>
      <c r="DX204" s="21"/>
      <c r="DY204" s="21"/>
      <c r="DZ204" s="21"/>
      <c r="EA204" s="21"/>
      <c r="EB204" s="21"/>
      <c r="EC204" s="21"/>
      <c r="ED204" s="21"/>
      <c r="EE204" s="21"/>
      <c r="EF204" s="21"/>
      <c r="EG204" s="21"/>
      <c r="EH204" s="21"/>
      <c r="EI204" s="21"/>
      <c r="EJ204" s="21"/>
      <c r="EK204" s="21"/>
      <c r="EL204" s="21"/>
      <c r="EM204" s="21"/>
      <c r="EN204" s="21"/>
      <c r="EO204" s="21"/>
      <c r="EP204" s="21"/>
      <c r="EQ204" s="21"/>
      <c r="ER204" s="21"/>
      <c r="ES204" s="21"/>
      <c r="ET204" s="21"/>
      <c r="EU204" s="21"/>
      <c r="EV204" s="21"/>
      <c r="EW204" s="21"/>
      <c r="EX204" s="21"/>
      <c r="EY204" s="21"/>
      <c r="EZ204" s="21"/>
      <c r="FA204" s="21"/>
      <c r="FB204" s="21"/>
      <c r="FC204" s="21"/>
      <c r="FD204" s="21"/>
      <c r="FE204" s="21"/>
      <c r="FF204" s="21"/>
      <c r="FG204" s="21"/>
      <c r="FH204" s="21"/>
      <c r="FI204" s="21"/>
      <c r="FJ204" s="21"/>
      <c r="FK204" s="21"/>
      <c r="FL204" s="21"/>
      <c r="FM204" s="21"/>
      <c r="FN204" s="21"/>
      <c r="FO204" s="21"/>
      <c r="FP204" s="21"/>
      <c r="FQ204" s="21"/>
      <c r="FR204" s="21"/>
      <c r="FS204" s="21"/>
      <c r="FT204" s="21"/>
      <c r="FU204" s="21"/>
      <c r="FV204" s="21"/>
      <c r="FW204" s="21"/>
      <c r="FX204" s="21"/>
      <c r="FY204" s="21"/>
      <c r="FZ204" s="21"/>
      <c r="GA204" s="21"/>
      <c r="GB204" s="21"/>
      <c r="GC204" s="21"/>
      <c r="GD204" s="21"/>
      <c r="GE204" s="21"/>
      <c r="GF204" s="21"/>
      <c r="GG204" s="21"/>
      <c r="GH204" s="21"/>
      <c r="GI204" s="21"/>
      <c r="GJ204" s="21"/>
      <c r="GK204" s="21"/>
      <c r="GL204" s="21"/>
      <c r="GM204" s="21"/>
      <c r="GN204" s="21"/>
      <c r="GO204" s="21"/>
      <c r="GP204" s="21"/>
      <c r="GQ204" s="21"/>
      <c r="GR204" s="21"/>
      <c r="GS204" s="21"/>
      <c r="GT204" s="21"/>
      <c r="GU204" s="21"/>
      <c r="GV204" s="21"/>
      <c r="GW204" s="21"/>
      <c r="GX204" s="21"/>
      <c r="GY204" s="21"/>
      <c r="GZ204" s="21"/>
      <c r="HA204" s="21"/>
      <c r="HB204" s="21"/>
      <c r="HC204" s="21"/>
      <c r="HD204" s="21"/>
      <c r="HE204" s="21"/>
      <c r="HF204" s="21"/>
      <c r="HG204" s="21"/>
      <c r="HH204" s="21"/>
      <c r="HI204" s="21"/>
      <c r="HJ204" s="21"/>
      <c r="HK204" s="21"/>
      <c r="HL204" s="21"/>
      <c r="HM204" s="21"/>
      <c r="HN204" s="21"/>
      <c r="HO204" s="21"/>
      <c r="HP204" s="21"/>
      <c r="HQ204" s="21"/>
      <c r="HR204" s="21"/>
      <c r="HS204" s="21"/>
      <c r="HT204" s="21"/>
      <c r="HU204" s="21"/>
      <c r="HV204" s="21"/>
      <c r="HW204" s="21"/>
      <c r="HX204" s="21"/>
      <c r="HY204" s="21"/>
      <c r="HZ204" s="21"/>
      <c r="IA204" s="21"/>
      <c r="IB204" s="21"/>
      <c r="IC204" s="21"/>
      <c r="ID204" s="21"/>
      <c r="IE204" s="21"/>
      <c r="IF204" s="21"/>
      <c r="IG204" s="21"/>
      <c r="IH204" s="21"/>
      <c r="II204" s="21"/>
      <c r="IJ204" s="21"/>
      <c r="IK204" s="21"/>
      <c r="IL204" s="21"/>
      <c r="IM204" s="21"/>
      <c r="IN204" s="21"/>
      <c r="IO204" s="21"/>
      <c r="IP204" s="21"/>
      <c r="IQ204" s="21"/>
      <c r="IR204" s="21"/>
      <c r="IS204" s="21"/>
      <c r="IT204" s="21"/>
      <c r="IU204" s="21"/>
      <c r="IV204" s="21"/>
      <c r="IW204" s="21"/>
      <c r="IX204" s="21"/>
      <c r="IY204" s="21"/>
      <c r="IZ204" s="21"/>
      <c r="JA204" s="21"/>
      <c r="JB204" s="21"/>
      <c r="JC204" s="21"/>
      <c r="JD204" s="21"/>
      <c r="JE204" s="21"/>
      <c r="JF204" s="21"/>
      <c r="JG204" s="21"/>
      <c r="JH204" s="21"/>
      <c r="JI204" s="21"/>
      <c r="JJ204" s="21"/>
      <c r="JK204" s="21"/>
      <c r="JL204" s="21"/>
      <c r="JM204" s="21"/>
      <c r="JN204" s="21"/>
      <c r="JO204" s="21"/>
      <c r="JP204" s="21"/>
      <c r="JQ204" s="21"/>
      <c r="JR204" s="21"/>
      <c r="JS204" s="21"/>
      <c r="JT204" s="21"/>
      <c r="JU204" s="21"/>
      <c r="JV204" s="21"/>
      <c r="JW204" s="21"/>
      <c r="JX204" s="21"/>
      <c r="JY204" s="21"/>
      <c r="JZ204" s="21"/>
      <c r="KA204" s="21"/>
      <c r="KB204" s="21"/>
      <c r="KC204" s="21"/>
      <c r="KD204" s="21"/>
      <c r="KE204" s="21"/>
      <c r="KF204" s="21"/>
      <c r="KG204" s="21"/>
      <c r="KH204" s="21"/>
      <c r="KI204" s="21"/>
      <c r="KJ204" s="21"/>
      <c r="KK204" s="21"/>
      <c r="KL204" s="21"/>
      <c r="KM204" s="21"/>
      <c r="KN204" s="21"/>
      <c r="KO204" s="21"/>
      <c r="KP204" s="21"/>
      <c r="KQ204" s="21"/>
      <c r="KR204" s="21"/>
      <c r="KS204" s="21"/>
      <c r="KT204" s="21"/>
      <c r="KU204" s="21"/>
      <c r="KV204" s="21"/>
      <c r="KW204" s="21"/>
      <c r="KX204" s="21"/>
      <c r="KY204" s="21"/>
      <c r="KZ204" s="21"/>
      <c r="LA204" s="21"/>
      <c r="LB204" s="21"/>
      <c r="LC204" s="21"/>
      <c r="LD204" s="21"/>
      <c r="LE204" s="21"/>
      <c r="LF204" s="21"/>
      <c r="LG204" s="21"/>
      <c r="LH204" s="21"/>
      <c r="LI204" s="21"/>
      <c r="LJ204" s="21"/>
      <c r="LK204" s="21"/>
      <c r="LL204" s="21"/>
      <c r="LM204" s="21"/>
      <c r="LN204" s="21"/>
      <c r="LO204" s="21"/>
      <c r="LP204" s="21"/>
      <c r="LQ204" s="21"/>
      <c r="LR204" s="21"/>
      <c r="LS204" s="21"/>
      <c r="LT204" s="21"/>
      <c r="LU204" s="21"/>
      <c r="LV204" s="21"/>
      <c r="LW204" s="21"/>
      <c r="LX204" s="21"/>
      <c r="LY204" s="21"/>
      <c r="LZ204" s="21"/>
      <c r="MA204" s="21"/>
      <c r="MB204" s="21"/>
      <c r="MC204" s="21"/>
      <c r="MD204" s="21"/>
      <c r="ME204" s="21"/>
      <c r="MF204" s="21"/>
      <c r="MG204" s="21"/>
      <c r="MH204" s="21"/>
      <c r="MI204" s="21"/>
      <c r="MJ204" s="21"/>
      <c r="MK204" s="21"/>
      <c r="ML204" s="21"/>
      <c r="MM204" s="21"/>
      <c r="MN204" s="21"/>
      <c r="MO204" s="21"/>
      <c r="MP204" s="21"/>
      <c r="MQ204" s="21"/>
      <c r="MR204" s="21"/>
      <c r="MS204" s="21"/>
      <c r="MT204" s="21"/>
      <c r="MU204" s="21"/>
      <c r="MV204" s="21"/>
      <c r="MW204" s="21"/>
      <c r="MX204" s="21"/>
      <c r="MY204" s="21"/>
      <c r="MZ204" s="21"/>
      <c r="NA204" s="21"/>
      <c r="NB204" s="21"/>
      <c r="NC204" s="21"/>
      <c r="ND204" s="21"/>
      <c r="NE204" s="21"/>
      <c r="NF204" s="21"/>
      <c r="NG204" s="21"/>
      <c r="NH204" s="21"/>
      <c r="NI204" s="21"/>
      <c r="NJ204" s="21"/>
      <c r="NK204" s="21"/>
      <c r="NL204" s="21"/>
      <c r="NM204" s="21"/>
      <c r="NN204" s="21"/>
      <c r="NO204" s="21"/>
      <c r="NP204" s="21"/>
      <c r="NQ204" s="21"/>
      <c r="NR204" s="21"/>
      <c r="NS204" s="21"/>
      <c r="NT204" s="21"/>
      <c r="NU204" s="21"/>
      <c r="NV204" s="21"/>
      <c r="NW204" s="21"/>
      <c r="NX204" s="21"/>
      <c r="NY204" s="21"/>
      <c r="NZ204" s="21"/>
      <c r="OA204" s="21"/>
      <c r="OB204" s="21"/>
      <c r="OC204" s="21"/>
      <c r="OD204" s="21"/>
      <c r="OE204" s="21"/>
      <c r="OF204" s="21"/>
      <c r="OG204" s="21"/>
      <c r="OH204" s="21"/>
      <c r="OI204" s="21"/>
      <c r="OJ204" s="21"/>
      <c r="OK204" s="21"/>
      <c r="OL204" s="21"/>
      <c r="OM204" s="21"/>
      <c r="ON204" s="21"/>
      <c r="OO204" s="21"/>
      <c r="OP204" s="21"/>
      <c r="OQ204" s="21"/>
      <c r="OR204" s="21"/>
      <c r="OS204" s="21"/>
      <c r="OT204" s="21"/>
      <c r="OU204" s="21"/>
      <c r="OV204" s="21"/>
      <c r="OW204" s="21"/>
      <c r="OX204" s="21"/>
      <c r="OY204" s="21"/>
      <c r="OZ204" s="21"/>
      <c r="PA204" s="21"/>
      <c r="PB204" s="21"/>
      <c r="PC204" s="21"/>
      <c r="PD204" s="21"/>
      <c r="PE204" s="21"/>
      <c r="PF204" s="21"/>
      <c r="PG204" s="21"/>
      <c r="PH204" s="21"/>
      <c r="PI204" s="21"/>
      <c r="PJ204" s="21"/>
      <c r="PK204" s="21"/>
      <c r="PL204" s="21"/>
      <c r="PM204" s="21"/>
      <c r="PN204" s="21"/>
      <c r="PO204" s="21"/>
      <c r="PP204" s="21"/>
      <c r="PQ204" s="21"/>
      <c r="PR204" s="21"/>
      <c r="PS204" s="21"/>
      <c r="PT204" s="21"/>
      <c r="PU204" s="21"/>
      <c r="PV204" s="21"/>
      <c r="PW204" s="21"/>
      <c r="PX204" s="21"/>
      <c r="PY204" s="21"/>
      <c r="PZ204" s="21"/>
      <c r="QA204" s="21"/>
      <c r="QB204" s="21"/>
      <c r="QC204" s="21"/>
      <c r="QD204" s="21"/>
      <c r="QE204" s="21"/>
      <c r="QF204" s="21"/>
      <c r="QG204" s="21"/>
      <c r="QH204" s="21"/>
      <c r="QI204" s="21"/>
      <c r="QJ204" s="21"/>
      <c r="QK204" s="21"/>
      <c r="QL204" s="21"/>
      <c r="QM204" s="21"/>
      <c r="QN204" s="21"/>
      <c r="QO204" s="21"/>
      <c r="QP204" s="21"/>
      <c r="QQ204" s="21"/>
      <c r="QR204" s="21"/>
      <c r="QS204" s="21"/>
      <c r="QT204" s="21"/>
      <c r="QU204" s="21"/>
      <c r="QV204" s="21"/>
      <c r="QW204" s="21"/>
      <c r="QX204" s="21"/>
      <c r="QY204" s="21"/>
      <c r="QZ204" s="21"/>
      <c r="RA204" s="21"/>
      <c r="RB204" s="21"/>
      <c r="RC204" s="21"/>
      <c r="RD204" s="21"/>
      <c r="RE204" s="21"/>
      <c r="RF204" s="21"/>
      <c r="RG204" s="21"/>
      <c r="RH204" s="21"/>
      <c r="RI204" s="21"/>
      <c r="RJ204" s="21"/>
      <c r="RK204" s="21"/>
      <c r="RL204" s="21"/>
      <c r="RM204" s="21"/>
      <c r="RN204" s="21"/>
      <c r="RO204" s="21"/>
      <c r="RP204" s="21"/>
      <c r="RQ204" s="21"/>
      <c r="RR204" s="21"/>
      <c r="RS204" s="21"/>
      <c r="RT204" s="21"/>
      <c r="RU204" s="21"/>
      <c r="RV204" s="21"/>
      <c r="RW204" s="21"/>
      <c r="RX204" s="21"/>
      <c r="RY204" s="21"/>
      <c r="RZ204" s="21"/>
      <c r="SA204" s="21"/>
      <c r="SB204" s="21"/>
      <c r="SC204" s="21"/>
      <c r="SD204" s="21"/>
      <c r="SE204" s="21"/>
      <c r="SF204" s="21"/>
      <c r="SG204" s="21"/>
      <c r="SH204" s="21"/>
      <c r="SI204" s="21"/>
      <c r="SJ204" s="21"/>
      <c r="SK204" s="21"/>
      <c r="SL204" s="21"/>
      <c r="SM204" s="21"/>
      <c r="SN204" s="21"/>
      <c r="SO204" s="21"/>
      <c r="SP204" s="21"/>
      <c r="SQ204" s="21"/>
      <c r="SR204" s="21"/>
      <c r="SS204" s="21"/>
      <c r="ST204" s="21"/>
      <c r="SU204" s="21"/>
      <c r="SV204" s="21"/>
      <c r="SW204" s="21"/>
      <c r="SX204" s="21"/>
      <c r="SY204" s="21"/>
      <c r="SZ204" s="21"/>
      <c r="TA204" s="21"/>
      <c r="TB204" s="21"/>
      <c r="TC204" s="21"/>
      <c r="TD204" s="21"/>
      <c r="TE204" s="21"/>
      <c r="TF204" s="21"/>
      <c r="TG204" s="21"/>
      <c r="TH204" s="21"/>
      <c r="TI204" s="21"/>
      <c r="TJ204" s="21"/>
      <c r="TK204" s="21"/>
      <c r="TL204" s="21"/>
      <c r="TM204" s="21"/>
      <c r="TN204" s="21"/>
      <c r="TO204" s="21"/>
      <c r="TP204" s="21"/>
      <c r="TQ204" s="21"/>
      <c r="TR204" s="21"/>
      <c r="TS204" s="21"/>
      <c r="TT204" s="21"/>
      <c r="TU204" s="21"/>
      <c r="TV204" s="21"/>
      <c r="TW204" s="21"/>
      <c r="TX204" s="21"/>
      <c r="TY204" s="21"/>
      <c r="TZ204" s="21"/>
      <c r="UA204" s="21"/>
      <c r="UB204" s="21"/>
      <c r="UC204" s="21"/>
      <c r="UD204" s="21"/>
      <c r="UE204" s="21"/>
      <c r="UF204" s="21"/>
      <c r="UG204" s="21"/>
      <c r="UH204" s="21"/>
      <c r="UI204" s="21"/>
      <c r="UJ204" s="21"/>
      <c r="UK204" s="21"/>
      <c r="UL204" s="21"/>
      <c r="UM204" s="21"/>
      <c r="UN204" s="21"/>
      <c r="UO204" s="21"/>
      <c r="UP204" s="21"/>
      <c r="UQ204" s="21"/>
      <c r="UR204" s="21"/>
      <c r="US204" s="21"/>
      <c r="UT204" s="21"/>
      <c r="UU204" s="21"/>
      <c r="UV204" s="21"/>
      <c r="UW204" s="21"/>
      <c r="UX204" s="21"/>
      <c r="UY204" s="21"/>
      <c r="UZ204" s="21"/>
      <c r="VA204" s="21"/>
      <c r="VB204" s="21"/>
      <c r="VC204" s="21"/>
      <c r="VD204" s="21"/>
      <c r="VE204" s="21"/>
      <c r="VF204" s="21"/>
      <c r="VG204" s="21"/>
      <c r="VH204" s="21"/>
      <c r="VI204" s="21"/>
      <c r="VJ204" s="21"/>
      <c r="VK204" s="21"/>
      <c r="VL204" s="21"/>
      <c r="VM204" s="21"/>
      <c r="VN204" s="21"/>
      <c r="VO204" s="21"/>
      <c r="VP204" s="21"/>
      <c r="VQ204" s="21"/>
      <c r="VR204" s="21"/>
      <c r="VS204" s="21"/>
      <c r="VT204" s="21"/>
      <c r="VU204" s="21"/>
      <c r="VV204" s="21"/>
      <c r="VW204" s="21"/>
      <c r="VX204" s="21"/>
      <c r="VY204" s="21"/>
      <c r="VZ204" s="21"/>
      <c r="WA204" s="21"/>
      <c r="WB204" s="21"/>
      <c r="WC204" s="21"/>
      <c r="WD204" s="21"/>
      <c r="WE204" s="21"/>
      <c r="WF204" s="21"/>
      <c r="WG204" s="21"/>
      <c r="WH204" s="21"/>
      <c r="WI204" s="21"/>
      <c r="WJ204" s="21"/>
      <c r="WK204" s="21"/>
      <c r="WL204" s="21"/>
      <c r="WM204" s="21"/>
      <c r="WN204" s="21"/>
      <c r="WO204" s="21"/>
      <c r="WP204" s="21"/>
      <c r="WQ204" s="21"/>
      <c r="WR204" s="21"/>
      <c r="WS204" s="21"/>
      <c r="WT204" s="21"/>
      <c r="WU204" s="21"/>
      <c r="WV204" s="21"/>
      <c r="WW204" s="21"/>
      <c r="WX204" s="21"/>
      <c r="WY204" s="21"/>
      <c r="WZ204" s="21"/>
      <c r="XA204" s="21"/>
      <c r="XB204" s="21"/>
      <c r="XC204" s="21"/>
      <c r="XD204" s="21"/>
      <c r="XE204" s="21"/>
      <c r="XF204" s="21"/>
      <c r="XG204" s="21"/>
      <c r="XH204" s="21"/>
      <c r="XI204" s="21"/>
      <c r="XJ204" s="21"/>
      <c r="XK204" s="21"/>
      <c r="XL204" s="21"/>
      <c r="XM204" s="21"/>
      <c r="XN204" s="21"/>
      <c r="XO204" s="21"/>
      <c r="XP204" s="21"/>
      <c r="XQ204" s="21"/>
      <c r="XR204" s="21"/>
      <c r="XS204" s="21"/>
      <c r="XT204" s="21"/>
      <c r="XU204" s="21"/>
      <c r="XV204" s="21"/>
      <c r="XW204" s="21"/>
      <c r="XX204" s="21"/>
      <c r="XY204" s="21"/>
      <c r="XZ204" s="21"/>
      <c r="YA204" s="21"/>
      <c r="YB204" s="21"/>
      <c r="YC204" s="21"/>
      <c r="YD204" s="21"/>
      <c r="YE204" s="21"/>
      <c r="YF204" s="21"/>
      <c r="YG204" s="21"/>
      <c r="YH204" s="21"/>
      <c r="YI204" s="21"/>
      <c r="YJ204" s="21"/>
      <c r="YK204" s="21"/>
      <c r="YL204" s="21"/>
      <c r="YM204" s="21"/>
      <c r="YN204" s="21"/>
      <c r="YO204" s="21"/>
      <c r="YP204" s="21"/>
      <c r="YQ204" s="21"/>
      <c r="YR204" s="21"/>
      <c r="YS204" s="21"/>
      <c r="YT204" s="21"/>
      <c r="YU204" s="21"/>
      <c r="YV204" s="21"/>
      <c r="YW204" s="21"/>
      <c r="YX204" s="21"/>
      <c r="YY204" s="21"/>
      <c r="YZ204" s="21"/>
      <c r="ZA204" s="21"/>
      <c r="ZB204" s="21"/>
      <c r="ZC204" s="21"/>
      <c r="ZD204" s="21"/>
      <c r="ZE204" s="21"/>
      <c r="ZF204" s="21"/>
      <c r="ZG204" s="21"/>
      <c r="ZH204" s="21"/>
      <c r="ZI204" s="21"/>
      <c r="ZJ204" s="21"/>
      <c r="ZK204" s="21"/>
      <c r="ZL204" s="21"/>
      <c r="ZM204" s="21"/>
      <c r="ZN204" s="21"/>
      <c r="ZO204" s="21"/>
      <c r="ZP204" s="21"/>
      <c r="ZQ204" s="21"/>
      <c r="ZR204" s="21"/>
      <c r="ZS204" s="21"/>
      <c r="ZT204" s="21"/>
      <c r="ZU204" s="21"/>
      <c r="ZV204" s="21"/>
      <c r="ZW204" s="21"/>
      <c r="ZX204" s="21"/>
      <c r="ZY204" s="21"/>
      <c r="ZZ204" s="21"/>
      <c r="AAA204" s="21"/>
      <c r="AAB204" s="21"/>
      <c r="AAC204" s="21"/>
      <c r="AAD204" s="21"/>
      <c r="AAE204" s="21"/>
      <c r="AAF204" s="21"/>
      <c r="AAG204" s="21"/>
      <c r="AAH204" s="21"/>
      <c r="AAI204" s="21"/>
      <c r="AAJ204" s="21"/>
      <c r="AAK204" s="21"/>
      <c r="AAL204" s="21"/>
      <c r="AAM204" s="21"/>
      <c r="AAN204" s="21"/>
      <c r="AAO204" s="21"/>
      <c r="AAP204" s="21"/>
      <c r="AAQ204" s="21"/>
      <c r="AAR204" s="21"/>
      <c r="AAS204" s="21"/>
      <c r="AAT204" s="21"/>
      <c r="AAU204" s="21"/>
      <c r="AAV204" s="21"/>
      <c r="AAW204" s="21"/>
      <c r="AAX204" s="21"/>
      <c r="AAY204" s="21"/>
      <c r="AAZ204" s="21"/>
      <c r="ABA204" s="21"/>
      <c r="ABB204" s="21"/>
      <c r="ABC204" s="21"/>
      <c r="ABD204" s="21"/>
      <c r="ABE204" s="21"/>
      <c r="ABF204" s="21"/>
      <c r="ABG204" s="21"/>
      <c r="ABH204" s="21"/>
      <c r="ABI204" s="21"/>
      <c r="ABJ204" s="21"/>
      <c r="ABK204" s="21"/>
      <c r="ABL204" s="21"/>
      <c r="ABM204" s="21"/>
      <c r="ABN204" s="21"/>
      <c r="ABO204" s="21"/>
      <c r="ABP204" s="21"/>
      <c r="ABQ204" s="21"/>
      <c r="ABR204" s="21"/>
      <c r="ABS204" s="21"/>
      <c r="ABT204" s="21"/>
      <c r="ABU204" s="21"/>
      <c r="ABV204" s="21"/>
      <c r="ABW204" s="21"/>
      <c r="ABX204" s="21"/>
      <c r="ABY204" s="21"/>
      <c r="ABZ204" s="21"/>
      <c r="ACA204" s="21"/>
      <c r="ACB204" s="21"/>
      <c r="ACC204" s="21"/>
      <c r="ACD204" s="21"/>
      <c r="ACE204" s="21"/>
      <c r="ACF204" s="21"/>
      <c r="ACG204" s="21"/>
      <c r="ACH204" s="21"/>
      <c r="ACI204" s="21"/>
      <c r="ACJ204" s="21"/>
      <c r="ACK204" s="21"/>
      <c r="ACL204" s="21"/>
      <c r="ACM204" s="21"/>
      <c r="ACN204" s="21"/>
      <c r="ACO204" s="21"/>
      <c r="ACP204" s="21"/>
      <c r="ACQ204" s="21"/>
      <c r="ACR204" s="21"/>
      <c r="ACS204" s="21"/>
      <c r="ACT204" s="21"/>
      <c r="ACU204" s="21"/>
      <c r="ACV204" s="21"/>
      <c r="ACW204" s="21"/>
      <c r="ACX204" s="21"/>
      <c r="ACY204" s="21"/>
      <c r="ACZ204" s="21"/>
      <c r="ADA204" s="21"/>
      <c r="ADB204" s="21"/>
      <c r="ADC204" s="21"/>
      <c r="ADD204" s="21"/>
      <c r="ADE204" s="21"/>
      <c r="ADF204" s="21"/>
      <c r="ADG204" s="21"/>
      <c r="ADH204" s="21"/>
      <c r="ADI204" s="21"/>
      <c r="ADJ204" s="21"/>
      <c r="ADK204" s="21"/>
      <c r="ADL204" s="21"/>
      <c r="ADM204" s="21"/>
      <c r="ADN204" s="21"/>
      <c r="ADO204" s="21"/>
      <c r="ADP204" s="21"/>
      <c r="ADQ204" s="21"/>
      <c r="ADR204" s="21"/>
      <c r="ADS204" s="21"/>
      <c r="ADT204" s="21"/>
      <c r="ADU204" s="21"/>
      <c r="ADV204" s="21"/>
      <c r="ADW204" s="21"/>
      <c r="ADX204" s="21"/>
      <c r="ADY204" s="21"/>
      <c r="ADZ204" s="21"/>
      <c r="AEA204" s="21"/>
      <c r="AEB204" s="21"/>
      <c r="AEC204" s="21"/>
      <c r="AED204" s="21"/>
      <c r="AEE204" s="21"/>
      <c r="AEF204" s="21"/>
      <c r="AEG204" s="21"/>
      <c r="AEH204" s="21"/>
      <c r="AEI204" s="21"/>
      <c r="AEJ204" s="21"/>
      <c r="AEK204" s="21"/>
      <c r="AEL204" s="21"/>
      <c r="AEM204" s="21"/>
      <c r="AEN204" s="21"/>
      <c r="AEO204" s="21"/>
      <c r="AEP204" s="21"/>
      <c r="AEQ204" s="21"/>
      <c r="AER204" s="21"/>
      <c r="AES204" s="21"/>
      <c r="AET204" s="21"/>
      <c r="AEU204" s="21"/>
      <c r="AEV204" s="21"/>
      <c r="AEW204" s="21"/>
      <c r="AEX204" s="21"/>
      <c r="AEY204" s="21"/>
      <c r="AEZ204" s="21"/>
      <c r="AFA204" s="21"/>
      <c r="AFB204" s="21"/>
      <c r="AFC204" s="21"/>
      <c r="AFD204" s="21"/>
      <c r="AFE204" s="21"/>
      <c r="AFF204" s="21"/>
      <c r="AFG204" s="21"/>
      <c r="AFH204" s="21"/>
      <c r="AFI204" s="21"/>
      <c r="AFJ204" s="21"/>
      <c r="AFK204" s="21"/>
      <c r="AFL204" s="21"/>
      <c r="AFM204" s="21"/>
      <c r="AFN204" s="21"/>
      <c r="AFO204" s="21"/>
      <c r="AFP204" s="21"/>
      <c r="AFQ204" s="21"/>
      <c r="AFR204" s="21"/>
      <c r="AFS204" s="21"/>
      <c r="AFT204" s="21"/>
      <c r="AFU204" s="21"/>
      <c r="AFV204" s="21"/>
      <c r="AFW204" s="21"/>
      <c r="AFX204" s="21"/>
      <c r="AFY204" s="21"/>
      <c r="AFZ204" s="21"/>
      <c r="AGA204" s="21"/>
      <c r="AGB204" s="21"/>
      <c r="AGC204" s="21"/>
      <c r="AGD204" s="21"/>
      <c r="AGE204" s="21"/>
      <c r="AGF204" s="21"/>
      <c r="AGG204" s="21"/>
      <c r="AGH204" s="21"/>
      <c r="AGI204" s="21"/>
      <c r="AGJ204" s="21"/>
      <c r="AGK204" s="21"/>
      <c r="AGL204" s="21"/>
      <c r="AGM204" s="21"/>
      <c r="AGN204" s="21"/>
      <c r="AGO204" s="21"/>
      <c r="AGP204" s="21"/>
      <c r="AGQ204" s="21"/>
      <c r="AGR204" s="21"/>
      <c r="AGS204" s="21"/>
      <c r="AGT204" s="21"/>
      <c r="AGU204" s="21"/>
      <c r="AGV204" s="21"/>
      <c r="AGW204" s="21"/>
      <c r="AGX204" s="21"/>
      <c r="AGY204" s="21"/>
      <c r="AGZ204" s="21"/>
      <c r="AHA204" s="21"/>
      <c r="AHB204" s="21"/>
      <c r="AHC204" s="21"/>
      <c r="AHD204" s="21"/>
      <c r="AHE204" s="21"/>
      <c r="AHF204" s="21"/>
      <c r="AHG204" s="21"/>
      <c r="AHH204" s="21"/>
      <c r="AHI204" s="21"/>
      <c r="AHJ204" s="21"/>
      <c r="AHK204" s="21"/>
      <c r="AHL204" s="21"/>
      <c r="AHM204" s="21"/>
      <c r="AHN204" s="21"/>
      <c r="AHO204" s="21"/>
      <c r="AHP204" s="21"/>
      <c r="AHQ204" s="21"/>
      <c r="AHR204" s="21"/>
      <c r="AHS204" s="21"/>
      <c r="AHT204" s="21"/>
      <c r="AHU204" s="21"/>
      <c r="AHV204" s="21"/>
      <c r="AHW204" s="21"/>
      <c r="AHX204" s="21"/>
      <c r="AHY204" s="21"/>
      <c r="AHZ204" s="21"/>
      <c r="AIA204" s="21"/>
      <c r="AIB204" s="21"/>
      <c r="AIC204" s="21"/>
      <c r="AID204" s="21"/>
      <c r="AIE204" s="21"/>
      <c r="AIF204" s="21"/>
      <c r="AIG204" s="21"/>
      <c r="AIH204" s="21"/>
      <c r="AII204" s="21"/>
      <c r="AIJ204" s="21"/>
      <c r="AIK204" s="21"/>
      <c r="AIL204" s="21"/>
      <c r="AIM204" s="21"/>
      <c r="AIN204" s="21"/>
      <c r="AIO204" s="21"/>
      <c r="AIP204" s="21"/>
      <c r="AIQ204" s="21"/>
      <c r="AIR204" s="21"/>
      <c r="AIS204" s="21"/>
      <c r="AIT204" s="21"/>
      <c r="AIU204" s="21"/>
      <c r="AIV204" s="21"/>
      <c r="AIW204" s="21"/>
      <c r="AIX204" s="21"/>
      <c r="AIY204" s="21"/>
      <c r="AIZ204" s="21"/>
      <c r="AJA204" s="21"/>
      <c r="AJB204" s="21"/>
      <c r="AJC204" s="21"/>
      <c r="AJD204" s="21"/>
      <c r="AJE204" s="21"/>
      <c r="AJF204" s="21"/>
      <c r="AJG204" s="21"/>
      <c r="AJH204" s="21"/>
      <c r="AJI204" s="21"/>
      <c r="AJJ204" s="21"/>
      <c r="AJK204" s="21"/>
      <c r="AJL204" s="21"/>
      <c r="AJM204" s="21"/>
      <c r="AJN204" s="21"/>
      <c r="AJO204" s="21"/>
      <c r="AJP204" s="21"/>
      <c r="AJQ204" s="21"/>
      <c r="AJR204" s="21"/>
      <c r="AJS204" s="21"/>
      <c r="AJT204" s="21"/>
      <c r="AJU204" s="21"/>
      <c r="AJV204" s="21"/>
      <c r="AJW204" s="21"/>
      <c r="AJX204" s="21"/>
      <c r="AJY204" s="21"/>
      <c r="AJZ204" s="21"/>
      <c r="AKA204" s="21"/>
      <c r="AKB204" s="21"/>
      <c r="AKC204" s="21"/>
      <c r="AKD204" s="21"/>
      <c r="AKE204" s="21"/>
      <c r="AKF204" s="21"/>
      <c r="AKG204" s="21"/>
      <c r="AKH204" s="21"/>
      <c r="AKI204" s="21"/>
      <c r="AKJ204" s="21"/>
      <c r="AKK204" s="21"/>
      <c r="AKL204" s="21"/>
      <c r="AKM204" s="21"/>
      <c r="AKN204" s="21"/>
      <c r="AKO204" s="21"/>
      <c r="AKP204" s="21"/>
      <c r="AKQ204" s="21"/>
      <c r="AKR204" s="21"/>
      <c r="AKS204" s="21"/>
      <c r="AKT204" s="21"/>
      <c r="AKU204" s="21"/>
      <c r="AKV204" s="21"/>
      <c r="AKW204" s="21"/>
      <c r="AKX204" s="21"/>
      <c r="AKY204" s="21"/>
      <c r="AKZ204" s="21"/>
      <c r="ALA204" s="21"/>
      <c r="ALB204" s="21"/>
      <c r="ALC204" s="21"/>
      <c r="ALD204" s="21"/>
      <c r="ALE204" s="21"/>
      <c r="ALF204" s="21"/>
      <c r="ALG204" s="21"/>
      <c r="ALH204" s="21"/>
      <c r="ALI204" s="21"/>
      <c r="ALJ204" s="21"/>
      <c r="ALK204" s="21"/>
      <c r="ALL204" s="21"/>
      <c r="ALM204" s="21"/>
      <c r="ALN204" s="21"/>
      <c r="ALO204" s="21"/>
      <c r="ALP204" s="21"/>
      <c r="ALQ204" s="21"/>
      <c r="ALR204" s="21"/>
      <c r="ALS204" s="21"/>
      <c r="ALT204" s="21"/>
      <c r="ALU204" s="21"/>
      <c r="ALV204" s="21"/>
      <c r="ALW204" s="21"/>
      <c r="ALX204" s="21"/>
      <c r="ALY204" s="21"/>
      <c r="ALZ204" s="21"/>
      <c r="AMA204" s="21"/>
      <c r="AMB204" s="21"/>
      <c r="AMC204" s="21"/>
      <c r="AMD204" s="21"/>
      <c r="AME204" s="21"/>
      <c r="AMF204" s="21"/>
      <c r="AMG204" s="21"/>
      <c r="AMH204" s="21"/>
      <c r="AMI204" s="21"/>
      <c r="AMJ204" s="21"/>
      <c r="AMK204" s="21"/>
      <c r="AML204" s="21"/>
      <c r="AMM204" s="21"/>
      <c r="AMN204" s="21"/>
      <c r="AMO204" s="21"/>
      <c r="AMP204" s="21"/>
      <c r="AMQ204" s="21"/>
      <c r="AMR204" s="21"/>
      <c r="AMS204" s="21"/>
      <c r="AMT204" s="21"/>
      <c r="AMU204" s="21"/>
      <c r="AMV204" s="21"/>
      <c r="AMW204" s="21"/>
    </row>
    <row r="205" spans="1:1037" s="33" customFormat="1" ht="180" hidden="1" thickTop="1" thickBot="1" x14ac:dyDescent="0.25">
      <c r="A205" s="23" t="s">
        <v>201</v>
      </c>
      <c r="B205" s="23" t="s">
        <v>141</v>
      </c>
      <c r="C205" s="23" t="s">
        <v>288</v>
      </c>
      <c r="D205" s="23" t="s">
        <v>83</v>
      </c>
      <c r="E205" s="23" t="s">
        <v>1053</v>
      </c>
      <c r="F205" s="23" t="s">
        <v>1057</v>
      </c>
      <c r="G205" s="23" t="s">
        <v>1055</v>
      </c>
      <c r="H205" s="23" t="s">
        <v>1055</v>
      </c>
      <c r="I205" s="24" t="s">
        <v>190</v>
      </c>
      <c r="J205" s="189" t="str">
        <f>+VLOOKUP(I205,Feuil1!A:C,2,FALSE)</f>
        <v>R7-1-2-5</v>
      </c>
      <c r="K205" s="24" t="s">
        <v>363</v>
      </c>
      <c r="L205" s="29"/>
      <c r="M205" s="59">
        <v>4</v>
      </c>
      <c r="N205" s="60">
        <v>2</v>
      </c>
      <c r="O205" s="42">
        <f t="shared" si="15"/>
        <v>8</v>
      </c>
      <c r="P205" s="42">
        <f t="shared" si="16"/>
        <v>3</v>
      </c>
      <c r="Q205" s="44" t="s">
        <v>364</v>
      </c>
      <c r="R205" s="59">
        <v>3</v>
      </c>
      <c r="S205" s="25" t="s">
        <v>365</v>
      </c>
      <c r="T205" s="59">
        <v>5</v>
      </c>
      <c r="U205" s="25" t="s">
        <v>366</v>
      </c>
      <c r="V205" s="59">
        <v>5</v>
      </c>
      <c r="W205" s="41">
        <f t="shared" si="17"/>
        <v>13</v>
      </c>
      <c r="X205" s="50">
        <f t="shared" si="18"/>
        <v>1</v>
      </c>
      <c r="Y205" s="52">
        <f t="shared" si="19"/>
        <v>3</v>
      </c>
      <c r="Z205" s="23"/>
      <c r="AA205" s="57"/>
      <c r="AB205" s="23"/>
      <c r="AC205" s="23"/>
      <c r="AD205" s="84" t="s">
        <v>2195</v>
      </c>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c r="BF205" s="21"/>
      <c r="BG205" s="21"/>
      <c r="BH205" s="21"/>
      <c r="BI205" s="21"/>
      <c r="BJ205" s="21"/>
      <c r="BK205" s="21"/>
      <c r="BL205" s="21"/>
      <c r="BM205" s="21"/>
      <c r="BN205" s="21"/>
      <c r="BO205" s="21"/>
      <c r="BP205" s="21"/>
      <c r="BQ205" s="21"/>
      <c r="BR205" s="21"/>
      <c r="BS205" s="21"/>
      <c r="BT205" s="21"/>
      <c r="BU205" s="21"/>
      <c r="BV205" s="21"/>
      <c r="BW205" s="21"/>
      <c r="BX205" s="21"/>
      <c r="BY205" s="21"/>
      <c r="BZ205" s="21"/>
      <c r="CA205" s="21"/>
      <c r="CB205" s="21"/>
      <c r="CC205" s="21"/>
      <c r="CD205" s="21"/>
      <c r="CE205" s="21"/>
      <c r="CF205" s="21"/>
      <c r="CG205" s="21"/>
      <c r="CH205" s="21"/>
      <c r="CI205" s="21"/>
      <c r="CJ205" s="21"/>
      <c r="CK205" s="21"/>
      <c r="CL205" s="21"/>
      <c r="CM205" s="21"/>
      <c r="CN205" s="21"/>
      <c r="CO205" s="21"/>
      <c r="CP205" s="21"/>
      <c r="CQ205" s="21"/>
      <c r="CR205" s="21"/>
      <c r="CS205" s="21"/>
      <c r="CT205" s="21"/>
      <c r="CU205" s="21"/>
      <c r="CV205" s="21"/>
      <c r="CW205" s="21"/>
      <c r="CX205" s="21"/>
      <c r="CY205" s="21"/>
      <c r="CZ205" s="21"/>
      <c r="DA205" s="21"/>
      <c r="DB205" s="21"/>
      <c r="DC205" s="21"/>
      <c r="DD205" s="21"/>
      <c r="DE205" s="21"/>
      <c r="DF205" s="21"/>
      <c r="DG205" s="21"/>
      <c r="DH205" s="21"/>
      <c r="DI205" s="21"/>
      <c r="DJ205" s="21"/>
      <c r="DK205" s="21"/>
      <c r="DL205" s="21"/>
      <c r="DM205" s="21"/>
      <c r="DN205" s="21"/>
      <c r="DO205" s="21"/>
      <c r="DP205" s="21"/>
      <c r="DQ205" s="21"/>
      <c r="DR205" s="21"/>
      <c r="DS205" s="21"/>
      <c r="DT205" s="21"/>
      <c r="DU205" s="21"/>
      <c r="DV205" s="21"/>
      <c r="DW205" s="21"/>
      <c r="DX205" s="21"/>
      <c r="DY205" s="21"/>
      <c r="DZ205" s="21"/>
      <c r="EA205" s="21"/>
      <c r="EB205" s="21"/>
      <c r="EC205" s="21"/>
      <c r="ED205" s="21"/>
      <c r="EE205" s="21"/>
      <c r="EF205" s="21"/>
      <c r="EG205" s="21"/>
      <c r="EH205" s="21"/>
      <c r="EI205" s="21"/>
      <c r="EJ205" s="21"/>
      <c r="EK205" s="21"/>
      <c r="EL205" s="21"/>
      <c r="EM205" s="21"/>
      <c r="EN205" s="21"/>
      <c r="EO205" s="21"/>
      <c r="EP205" s="21"/>
      <c r="EQ205" s="21"/>
      <c r="ER205" s="21"/>
      <c r="ES205" s="21"/>
      <c r="ET205" s="21"/>
      <c r="EU205" s="21"/>
      <c r="EV205" s="21"/>
      <c r="EW205" s="21"/>
      <c r="EX205" s="21"/>
      <c r="EY205" s="21"/>
      <c r="EZ205" s="21"/>
      <c r="FA205" s="21"/>
      <c r="FB205" s="21"/>
      <c r="FC205" s="21"/>
      <c r="FD205" s="21"/>
      <c r="FE205" s="21"/>
      <c r="FF205" s="21"/>
      <c r="FG205" s="21"/>
      <c r="FH205" s="21"/>
      <c r="FI205" s="21"/>
      <c r="FJ205" s="21"/>
      <c r="FK205" s="21"/>
      <c r="FL205" s="21"/>
      <c r="FM205" s="21"/>
      <c r="FN205" s="21"/>
      <c r="FO205" s="21"/>
      <c r="FP205" s="21"/>
      <c r="FQ205" s="21"/>
      <c r="FR205" s="21"/>
      <c r="FS205" s="21"/>
      <c r="FT205" s="21"/>
      <c r="FU205" s="21"/>
      <c r="FV205" s="21"/>
      <c r="FW205" s="21"/>
      <c r="FX205" s="21"/>
      <c r="FY205" s="21"/>
      <c r="FZ205" s="21"/>
      <c r="GA205" s="21"/>
      <c r="GB205" s="21"/>
      <c r="GC205" s="21"/>
      <c r="GD205" s="21"/>
      <c r="GE205" s="21"/>
      <c r="GF205" s="21"/>
      <c r="GG205" s="21"/>
      <c r="GH205" s="21"/>
      <c r="GI205" s="21"/>
      <c r="GJ205" s="21"/>
      <c r="GK205" s="21"/>
      <c r="GL205" s="21"/>
      <c r="GM205" s="21"/>
      <c r="GN205" s="21"/>
      <c r="GO205" s="21"/>
      <c r="GP205" s="21"/>
      <c r="GQ205" s="21"/>
      <c r="GR205" s="21"/>
      <c r="GS205" s="21"/>
      <c r="GT205" s="21"/>
      <c r="GU205" s="21"/>
      <c r="GV205" s="21"/>
      <c r="GW205" s="21"/>
      <c r="GX205" s="21"/>
      <c r="GY205" s="21"/>
      <c r="GZ205" s="21"/>
      <c r="HA205" s="21"/>
      <c r="HB205" s="21"/>
      <c r="HC205" s="21"/>
      <c r="HD205" s="21"/>
      <c r="HE205" s="21"/>
      <c r="HF205" s="21"/>
      <c r="HG205" s="21"/>
      <c r="HH205" s="21"/>
      <c r="HI205" s="21"/>
      <c r="HJ205" s="21"/>
      <c r="HK205" s="21"/>
      <c r="HL205" s="21"/>
      <c r="HM205" s="21"/>
      <c r="HN205" s="21"/>
      <c r="HO205" s="21"/>
      <c r="HP205" s="21"/>
      <c r="HQ205" s="21"/>
      <c r="HR205" s="21"/>
      <c r="HS205" s="21"/>
      <c r="HT205" s="21"/>
      <c r="HU205" s="21"/>
      <c r="HV205" s="21"/>
      <c r="HW205" s="21"/>
      <c r="HX205" s="21"/>
      <c r="HY205" s="21"/>
      <c r="HZ205" s="21"/>
      <c r="IA205" s="21"/>
      <c r="IB205" s="21"/>
      <c r="IC205" s="21"/>
      <c r="ID205" s="21"/>
      <c r="IE205" s="21"/>
      <c r="IF205" s="21"/>
      <c r="IG205" s="21"/>
      <c r="IH205" s="21"/>
      <c r="II205" s="21"/>
      <c r="IJ205" s="21"/>
      <c r="IK205" s="21"/>
      <c r="IL205" s="21"/>
      <c r="IM205" s="21"/>
      <c r="IN205" s="21"/>
      <c r="IO205" s="21"/>
      <c r="IP205" s="21"/>
      <c r="IQ205" s="21"/>
      <c r="IR205" s="21"/>
      <c r="IS205" s="21"/>
      <c r="IT205" s="21"/>
      <c r="IU205" s="21"/>
      <c r="IV205" s="21"/>
      <c r="IW205" s="21"/>
      <c r="IX205" s="21"/>
      <c r="IY205" s="21"/>
      <c r="IZ205" s="21"/>
      <c r="JA205" s="21"/>
      <c r="JB205" s="21"/>
      <c r="JC205" s="21"/>
      <c r="JD205" s="21"/>
      <c r="JE205" s="21"/>
      <c r="JF205" s="21"/>
      <c r="JG205" s="21"/>
      <c r="JH205" s="21"/>
      <c r="JI205" s="21"/>
      <c r="JJ205" s="21"/>
      <c r="JK205" s="21"/>
      <c r="JL205" s="21"/>
      <c r="JM205" s="21"/>
      <c r="JN205" s="21"/>
      <c r="JO205" s="21"/>
      <c r="JP205" s="21"/>
      <c r="JQ205" s="21"/>
      <c r="JR205" s="21"/>
      <c r="JS205" s="21"/>
      <c r="JT205" s="21"/>
      <c r="JU205" s="21"/>
      <c r="JV205" s="21"/>
      <c r="JW205" s="21"/>
      <c r="JX205" s="21"/>
      <c r="JY205" s="21"/>
      <c r="JZ205" s="21"/>
      <c r="KA205" s="21"/>
      <c r="KB205" s="21"/>
      <c r="KC205" s="21"/>
      <c r="KD205" s="21"/>
      <c r="KE205" s="21"/>
      <c r="KF205" s="21"/>
      <c r="KG205" s="21"/>
      <c r="KH205" s="21"/>
      <c r="KI205" s="21"/>
      <c r="KJ205" s="21"/>
      <c r="KK205" s="21"/>
      <c r="KL205" s="21"/>
      <c r="KM205" s="21"/>
      <c r="KN205" s="21"/>
      <c r="KO205" s="21"/>
      <c r="KP205" s="21"/>
      <c r="KQ205" s="21"/>
      <c r="KR205" s="21"/>
      <c r="KS205" s="21"/>
      <c r="KT205" s="21"/>
      <c r="KU205" s="21"/>
      <c r="KV205" s="21"/>
      <c r="KW205" s="21"/>
      <c r="KX205" s="21"/>
      <c r="KY205" s="21"/>
      <c r="KZ205" s="21"/>
      <c r="LA205" s="21"/>
      <c r="LB205" s="21"/>
      <c r="LC205" s="21"/>
      <c r="LD205" s="21"/>
      <c r="LE205" s="21"/>
      <c r="LF205" s="21"/>
      <c r="LG205" s="21"/>
      <c r="LH205" s="21"/>
      <c r="LI205" s="21"/>
      <c r="LJ205" s="21"/>
      <c r="LK205" s="21"/>
      <c r="LL205" s="21"/>
      <c r="LM205" s="21"/>
      <c r="LN205" s="21"/>
      <c r="LO205" s="21"/>
      <c r="LP205" s="21"/>
      <c r="LQ205" s="21"/>
      <c r="LR205" s="21"/>
      <c r="LS205" s="21"/>
      <c r="LT205" s="21"/>
      <c r="LU205" s="21"/>
      <c r="LV205" s="21"/>
      <c r="LW205" s="21"/>
      <c r="LX205" s="21"/>
      <c r="LY205" s="21"/>
      <c r="LZ205" s="21"/>
      <c r="MA205" s="21"/>
      <c r="MB205" s="21"/>
      <c r="MC205" s="21"/>
      <c r="MD205" s="21"/>
      <c r="ME205" s="21"/>
      <c r="MF205" s="21"/>
      <c r="MG205" s="21"/>
      <c r="MH205" s="21"/>
      <c r="MI205" s="21"/>
      <c r="MJ205" s="21"/>
      <c r="MK205" s="21"/>
      <c r="ML205" s="21"/>
      <c r="MM205" s="21"/>
      <c r="MN205" s="21"/>
      <c r="MO205" s="21"/>
      <c r="MP205" s="21"/>
      <c r="MQ205" s="21"/>
      <c r="MR205" s="21"/>
      <c r="MS205" s="21"/>
      <c r="MT205" s="21"/>
      <c r="MU205" s="21"/>
      <c r="MV205" s="21"/>
      <c r="MW205" s="21"/>
      <c r="MX205" s="21"/>
      <c r="MY205" s="21"/>
      <c r="MZ205" s="21"/>
      <c r="NA205" s="21"/>
      <c r="NB205" s="21"/>
      <c r="NC205" s="21"/>
      <c r="ND205" s="21"/>
      <c r="NE205" s="21"/>
      <c r="NF205" s="21"/>
      <c r="NG205" s="21"/>
      <c r="NH205" s="21"/>
      <c r="NI205" s="21"/>
      <c r="NJ205" s="21"/>
      <c r="NK205" s="21"/>
      <c r="NL205" s="21"/>
      <c r="NM205" s="21"/>
      <c r="NN205" s="21"/>
      <c r="NO205" s="21"/>
      <c r="NP205" s="21"/>
      <c r="NQ205" s="21"/>
      <c r="NR205" s="21"/>
      <c r="NS205" s="21"/>
      <c r="NT205" s="21"/>
      <c r="NU205" s="21"/>
      <c r="NV205" s="21"/>
      <c r="NW205" s="21"/>
      <c r="NX205" s="21"/>
      <c r="NY205" s="21"/>
      <c r="NZ205" s="21"/>
      <c r="OA205" s="21"/>
      <c r="OB205" s="21"/>
      <c r="OC205" s="21"/>
      <c r="OD205" s="21"/>
      <c r="OE205" s="21"/>
      <c r="OF205" s="21"/>
      <c r="OG205" s="21"/>
      <c r="OH205" s="21"/>
      <c r="OI205" s="21"/>
      <c r="OJ205" s="21"/>
      <c r="OK205" s="21"/>
      <c r="OL205" s="21"/>
      <c r="OM205" s="21"/>
      <c r="ON205" s="21"/>
      <c r="OO205" s="21"/>
      <c r="OP205" s="21"/>
      <c r="OQ205" s="21"/>
      <c r="OR205" s="21"/>
      <c r="OS205" s="21"/>
      <c r="OT205" s="21"/>
      <c r="OU205" s="21"/>
      <c r="OV205" s="21"/>
      <c r="OW205" s="21"/>
      <c r="OX205" s="21"/>
      <c r="OY205" s="21"/>
      <c r="OZ205" s="21"/>
      <c r="PA205" s="21"/>
      <c r="PB205" s="21"/>
      <c r="PC205" s="21"/>
      <c r="PD205" s="21"/>
      <c r="PE205" s="21"/>
      <c r="PF205" s="21"/>
      <c r="PG205" s="21"/>
      <c r="PH205" s="21"/>
      <c r="PI205" s="21"/>
      <c r="PJ205" s="21"/>
      <c r="PK205" s="21"/>
      <c r="PL205" s="21"/>
      <c r="PM205" s="21"/>
      <c r="PN205" s="21"/>
      <c r="PO205" s="21"/>
      <c r="PP205" s="21"/>
      <c r="PQ205" s="21"/>
      <c r="PR205" s="21"/>
      <c r="PS205" s="21"/>
      <c r="PT205" s="21"/>
      <c r="PU205" s="21"/>
      <c r="PV205" s="21"/>
      <c r="PW205" s="21"/>
      <c r="PX205" s="21"/>
      <c r="PY205" s="21"/>
      <c r="PZ205" s="21"/>
      <c r="QA205" s="21"/>
      <c r="QB205" s="21"/>
      <c r="QC205" s="21"/>
      <c r="QD205" s="21"/>
      <c r="QE205" s="21"/>
      <c r="QF205" s="21"/>
      <c r="QG205" s="21"/>
      <c r="QH205" s="21"/>
      <c r="QI205" s="21"/>
      <c r="QJ205" s="21"/>
      <c r="QK205" s="21"/>
      <c r="QL205" s="21"/>
      <c r="QM205" s="21"/>
      <c r="QN205" s="21"/>
      <c r="QO205" s="21"/>
      <c r="QP205" s="21"/>
      <c r="QQ205" s="21"/>
      <c r="QR205" s="21"/>
      <c r="QS205" s="21"/>
      <c r="QT205" s="21"/>
      <c r="QU205" s="21"/>
      <c r="QV205" s="21"/>
      <c r="QW205" s="21"/>
      <c r="QX205" s="21"/>
      <c r="QY205" s="21"/>
      <c r="QZ205" s="21"/>
      <c r="RA205" s="21"/>
      <c r="RB205" s="21"/>
      <c r="RC205" s="21"/>
      <c r="RD205" s="21"/>
      <c r="RE205" s="21"/>
      <c r="RF205" s="21"/>
      <c r="RG205" s="21"/>
      <c r="RH205" s="21"/>
      <c r="RI205" s="21"/>
      <c r="RJ205" s="21"/>
      <c r="RK205" s="21"/>
      <c r="RL205" s="21"/>
      <c r="RM205" s="21"/>
      <c r="RN205" s="21"/>
      <c r="RO205" s="21"/>
      <c r="RP205" s="21"/>
      <c r="RQ205" s="21"/>
      <c r="RR205" s="21"/>
      <c r="RS205" s="21"/>
      <c r="RT205" s="21"/>
      <c r="RU205" s="21"/>
      <c r="RV205" s="21"/>
      <c r="RW205" s="21"/>
      <c r="RX205" s="21"/>
      <c r="RY205" s="21"/>
      <c r="RZ205" s="21"/>
      <c r="SA205" s="21"/>
      <c r="SB205" s="21"/>
      <c r="SC205" s="21"/>
      <c r="SD205" s="21"/>
      <c r="SE205" s="21"/>
      <c r="SF205" s="21"/>
      <c r="SG205" s="21"/>
      <c r="SH205" s="21"/>
      <c r="SI205" s="21"/>
      <c r="SJ205" s="21"/>
      <c r="SK205" s="21"/>
      <c r="SL205" s="21"/>
      <c r="SM205" s="21"/>
      <c r="SN205" s="21"/>
      <c r="SO205" s="21"/>
      <c r="SP205" s="21"/>
      <c r="SQ205" s="21"/>
      <c r="SR205" s="21"/>
      <c r="SS205" s="21"/>
      <c r="ST205" s="21"/>
      <c r="SU205" s="21"/>
      <c r="SV205" s="21"/>
      <c r="SW205" s="21"/>
      <c r="SX205" s="21"/>
      <c r="SY205" s="21"/>
      <c r="SZ205" s="21"/>
      <c r="TA205" s="21"/>
      <c r="TB205" s="21"/>
      <c r="TC205" s="21"/>
      <c r="TD205" s="21"/>
      <c r="TE205" s="21"/>
      <c r="TF205" s="21"/>
      <c r="TG205" s="21"/>
      <c r="TH205" s="21"/>
      <c r="TI205" s="21"/>
      <c r="TJ205" s="21"/>
      <c r="TK205" s="21"/>
      <c r="TL205" s="21"/>
      <c r="TM205" s="21"/>
      <c r="TN205" s="21"/>
      <c r="TO205" s="21"/>
      <c r="TP205" s="21"/>
      <c r="TQ205" s="21"/>
      <c r="TR205" s="21"/>
      <c r="TS205" s="21"/>
      <c r="TT205" s="21"/>
      <c r="TU205" s="21"/>
      <c r="TV205" s="21"/>
      <c r="TW205" s="21"/>
      <c r="TX205" s="21"/>
      <c r="TY205" s="21"/>
      <c r="TZ205" s="21"/>
      <c r="UA205" s="21"/>
      <c r="UB205" s="21"/>
      <c r="UC205" s="21"/>
      <c r="UD205" s="21"/>
      <c r="UE205" s="21"/>
      <c r="UF205" s="21"/>
      <c r="UG205" s="21"/>
      <c r="UH205" s="21"/>
      <c r="UI205" s="21"/>
      <c r="UJ205" s="21"/>
      <c r="UK205" s="21"/>
      <c r="UL205" s="21"/>
      <c r="UM205" s="21"/>
      <c r="UN205" s="21"/>
      <c r="UO205" s="21"/>
      <c r="UP205" s="21"/>
      <c r="UQ205" s="21"/>
      <c r="UR205" s="21"/>
      <c r="US205" s="21"/>
      <c r="UT205" s="21"/>
      <c r="UU205" s="21"/>
      <c r="UV205" s="21"/>
      <c r="UW205" s="21"/>
      <c r="UX205" s="21"/>
      <c r="UY205" s="21"/>
      <c r="UZ205" s="21"/>
      <c r="VA205" s="21"/>
      <c r="VB205" s="21"/>
      <c r="VC205" s="21"/>
      <c r="VD205" s="21"/>
      <c r="VE205" s="21"/>
      <c r="VF205" s="21"/>
      <c r="VG205" s="21"/>
      <c r="VH205" s="21"/>
      <c r="VI205" s="21"/>
      <c r="VJ205" s="21"/>
      <c r="VK205" s="21"/>
      <c r="VL205" s="21"/>
      <c r="VM205" s="21"/>
      <c r="VN205" s="21"/>
      <c r="VO205" s="21"/>
      <c r="VP205" s="21"/>
      <c r="VQ205" s="21"/>
      <c r="VR205" s="21"/>
      <c r="VS205" s="21"/>
      <c r="VT205" s="21"/>
      <c r="VU205" s="21"/>
      <c r="VV205" s="21"/>
      <c r="VW205" s="21"/>
      <c r="VX205" s="21"/>
      <c r="VY205" s="21"/>
      <c r="VZ205" s="21"/>
      <c r="WA205" s="21"/>
      <c r="WB205" s="21"/>
      <c r="WC205" s="21"/>
      <c r="WD205" s="21"/>
      <c r="WE205" s="21"/>
      <c r="WF205" s="21"/>
      <c r="WG205" s="21"/>
      <c r="WH205" s="21"/>
      <c r="WI205" s="21"/>
      <c r="WJ205" s="21"/>
      <c r="WK205" s="21"/>
      <c r="WL205" s="21"/>
      <c r="WM205" s="21"/>
      <c r="WN205" s="21"/>
      <c r="WO205" s="21"/>
      <c r="WP205" s="21"/>
      <c r="WQ205" s="21"/>
      <c r="WR205" s="21"/>
      <c r="WS205" s="21"/>
      <c r="WT205" s="21"/>
      <c r="WU205" s="21"/>
      <c r="WV205" s="21"/>
      <c r="WW205" s="21"/>
      <c r="WX205" s="21"/>
      <c r="WY205" s="21"/>
      <c r="WZ205" s="21"/>
      <c r="XA205" s="21"/>
      <c r="XB205" s="21"/>
      <c r="XC205" s="21"/>
      <c r="XD205" s="21"/>
      <c r="XE205" s="21"/>
      <c r="XF205" s="21"/>
      <c r="XG205" s="21"/>
      <c r="XH205" s="21"/>
      <c r="XI205" s="21"/>
      <c r="XJ205" s="21"/>
      <c r="XK205" s="21"/>
      <c r="XL205" s="21"/>
      <c r="XM205" s="21"/>
      <c r="XN205" s="21"/>
      <c r="XO205" s="21"/>
      <c r="XP205" s="21"/>
      <c r="XQ205" s="21"/>
      <c r="XR205" s="21"/>
      <c r="XS205" s="21"/>
      <c r="XT205" s="21"/>
      <c r="XU205" s="21"/>
      <c r="XV205" s="21"/>
      <c r="XW205" s="21"/>
      <c r="XX205" s="21"/>
      <c r="XY205" s="21"/>
      <c r="XZ205" s="21"/>
      <c r="YA205" s="21"/>
      <c r="YB205" s="21"/>
      <c r="YC205" s="21"/>
      <c r="YD205" s="21"/>
      <c r="YE205" s="21"/>
      <c r="YF205" s="21"/>
      <c r="YG205" s="21"/>
      <c r="YH205" s="21"/>
      <c r="YI205" s="21"/>
      <c r="YJ205" s="21"/>
      <c r="YK205" s="21"/>
      <c r="YL205" s="21"/>
      <c r="YM205" s="21"/>
      <c r="YN205" s="21"/>
      <c r="YO205" s="21"/>
      <c r="YP205" s="21"/>
      <c r="YQ205" s="21"/>
      <c r="YR205" s="21"/>
      <c r="YS205" s="21"/>
      <c r="YT205" s="21"/>
      <c r="YU205" s="21"/>
      <c r="YV205" s="21"/>
      <c r="YW205" s="21"/>
      <c r="YX205" s="21"/>
      <c r="YY205" s="21"/>
      <c r="YZ205" s="21"/>
      <c r="ZA205" s="21"/>
      <c r="ZB205" s="21"/>
      <c r="ZC205" s="21"/>
      <c r="ZD205" s="21"/>
      <c r="ZE205" s="21"/>
      <c r="ZF205" s="21"/>
      <c r="ZG205" s="21"/>
      <c r="ZH205" s="21"/>
      <c r="ZI205" s="21"/>
      <c r="ZJ205" s="21"/>
      <c r="ZK205" s="21"/>
      <c r="ZL205" s="21"/>
      <c r="ZM205" s="21"/>
      <c r="ZN205" s="21"/>
      <c r="ZO205" s="21"/>
      <c r="ZP205" s="21"/>
      <c r="ZQ205" s="21"/>
      <c r="ZR205" s="21"/>
      <c r="ZS205" s="21"/>
      <c r="ZT205" s="21"/>
      <c r="ZU205" s="21"/>
      <c r="ZV205" s="21"/>
      <c r="ZW205" s="21"/>
      <c r="ZX205" s="21"/>
      <c r="ZY205" s="21"/>
      <c r="ZZ205" s="21"/>
      <c r="AAA205" s="21"/>
      <c r="AAB205" s="21"/>
      <c r="AAC205" s="21"/>
      <c r="AAD205" s="21"/>
      <c r="AAE205" s="21"/>
      <c r="AAF205" s="21"/>
      <c r="AAG205" s="21"/>
      <c r="AAH205" s="21"/>
      <c r="AAI205" s="21"/>
      <c r="AAJ205" s="21"/>
      <c r="AAK205" s="21"/>
      <c r="AAL205" s="21"/>
      <c r="AAM205" s="21"/>
      <c r="AAN205" s="21"/>
      <c r="AAO205" s="21"/>
      <c r="AAP205" s="21"/>
      <c r="AAQ205" s="21"/>
      <c r="AAR205" s="21"/>
      <c r="AAS205" s="21"/>
      <c r="AAT205" s="21"/>
      <c r="AAU205" s="21"/>
      <c r="AAV205" s="21"/>
      <c r="AAW205" s="21"/>
      <c r="AAX205" s="21"/>
      <c r="AAY205" s="21"/>
      <c r="AAZ205" s="21"/>
      <c r="ABA205" s="21"/>
      <c r="ABB205" s="21"/>
      <c r="ABC205" s="21"/>
      <c r="ABD205" s="21"/>
      <c r="ABE205" s="21"/>
      <c r="ABF205" s="21"/>
      <c r="ABG205" s="21"/>
      <c r="ABH205" s="21"/>
      <c r="ABI205" s="21"/>
      <c r="ABJ205" s="21"/>
      <c r="ABK205" s="21"/>
      <c r="ABL205" s="21"/>
      <c r="ABM205" s="21"/>
      <c r="ABN205" s="21"/>
      <c r="ABO205" s="21"/>
      <c r="ABP205" s="21"/>
      <c r="ABQ205" s="21"/>
      <c r="ABR205" s="21"/>
      <c r="ABS205" s="21"/>
      <c r="ABT205" s="21"/>
      <c r="ABU205" s="21"/>
      <c r="ABV205" s="21"/>
      <c r="ABW205" s="21"/>
      <c r="ABX205" s="21"/>
      <c r="ABY205" s="21"/>
      <c r="ABZ205" s="21"/>
      <c r="ACA205" s="21"/>
      <c r="ACB205" s="21"/>
      <c r="ACC205" s="21"/>
      <c r="ACD205" s="21"/>
      <c r="ACE205" s="21"/>
      <c r="ACF205" s="21"/>
      <c r="ACG205" s="21"/>
      <c r="ACH205" s="21"/>
      <c r="ACI205" s="21"/>
      <c r="ACJ205" s="21"/>
      <c r="ACK205" s="21"/>
      <c r="ACL205" s="21"/>
      <c r="ACM205" s="21"/>
      <c r="ACN205" s="21"/>
      <c r="ACO205" s="21"/>
      <c r="ACP205" s="21"/>
      <c r="ACQ205" s="21"/>
      <c r="ACR205" s="21"/>
      <c r="ACS205" s="21"/>
      <c r="ACT205" s="21"/>
      <c r="ACU205" s="21"/>
      <c r="ACV205" s="21"/>
      <c r="ACW205" s="21"/>
      <c r="ACX205" s="21"/>
      <c r="ACY205" s="21"/>
      <c r="ACZ205" s="21"/>
      <c r="ADA205" s="21"/>
      <c r="ADB205" s="21"/>
      <c r="ADC205" s="21"/>
      <c r="ADD205" s="21"/>
      <c r="ADE205" s="21"/>
      <c r="ADF205" s="21"/>
      <c r="ADG205" s="21"/>
      <c r="ADH205" s="21"/>
      <c r="ADI205" s="21"/>
      <c r="ADJ205" s="21"/>
      <c r="ADK205" s="21"/>
      <c r="ADL205" s="21"/>
      <c r="ADM205" s="21"/>
      <c r="ADN205" s="21"/>
      <c r="ADO205" s="21"/>
      <c r="ADP205" s="21"/>
      <c r="ADQ205" s="21"/>
      <c r="ADR205" s="21"/>
      <c r="ADS205" s="21"/>
      <c r="ADT205" s="21"/>
      <c r="ADU205" s="21"/>
      <c r="ADV205" s="21"/>
      <c r="ADW205" s="21"/>
      <c r="ADX205" s="21"/>
      <c r="ADY205" s="21"/>
      <c r="ADZ205" s="21"/>
      <c r="AEA205" s="21"/>
      <c r="AEB205" s="21"/>
      <c r="AEC205" s="21"/>
      <c r="AED205" s="21"/>
      <c r="AEE205" s="21"/>
      <c r="AEF205" s="21"/>
      <c r="AEG205" s="21"/>
      <c r="AEH205" s="21"/>
      <c r="AEI205" s="21"/>
      <c r="AEJ205" s="21"/>
      <c r="AEK205" s="21"/>
      <c r="AEL205" s="21"/>
      <c r="AEM205" s="21"/>
      <c r="AEN205" s="21"/>
      <c r="AEO205" s="21"/>
      <c r="AEP205" s="21"/>
      <c r="AEQ205" s="21"/>
      <c r="AER205" s="21"/>
      <c r="AES205" s="21"/>
      <c r="AET205" s="21"/>
      <c r="AEU205" s="21"/>
      <c r="AEV205" s="21"/>
      <c r="AEW205" s="21"/>
      <c r="AEX205" s="21"/>
      <c r="AEY205" s="21"/>
      <c r="AEZ205" s="21"/>
      <c r="AFA205" s="21"/>
      <c r="AFB205" s="21"/>
      <c r="AFC205" s="21"/>
      <c r="AFD205" s="21"/>
      <c r="AFE205" s="21"/>
      <c r="AFF205" s="21"/>
      <c r="AFG205" s="21"/>
      <c r="AFH205" s="21"/>
      <c r="AFI205" s="21"/>
      <c r="AFJ205" s="21"/>
      <c r="AFK205" s="21"/>
      <c r="AFL205" s="21"/>
      <c r="AFM205" s="21"/>
      <c r="AFN205" s="21"/>
      <c r="AFO205" s="21"/>
      <c r="AFP205" s="21"/>
      <c r="AFQ205" s="21"/>
      <c r="AFR205" s="21"/>
      <c r="AFS205" s="21"/>
      <c r="AFT205" s="21"/>
      <c r="AFU205" s="21"/>
      <c r="AFV205" s="21"/>
      <c r="AFW205" s="21"/>
      <c r="AFX205" s="21"/>
      <c r="AFY205" s="21"/>
      <c r="AFZ205" s="21"/>
      <c r="AGA205" s="21"/>
      <c r="AGB205" s="21"/>
      <c r="AGC205" s="21"/>
      <c r="AGD205" s="21"/>
      <c r="AGE205" s="21"/>
      <c r="AGF205" s="21"/>
      <c r="AGG205" s="21"/>
      <c r="AGH205" s="21"/>
      <c r="AGI205" s="21"/>
      <c r="AGJ205" s="21"/>
      <c r="AGK205" s="21"/>
      <c r="AGL205" s="21"/>
      <c r="AGM205" s="21"/>
      <c r="AGN205" s="21"/>
      <c r="AGO205" s="21"/>
      <c r="AGP205" s="21"/>
      <c r="AGQ205" s="21"/>
      <c r="AGR205" s="21"/>
      <c r="AGS205" s="21"/>
      <c r="AGT205" s="21"/>
      <c r="AGU205" s="21"/>
      <c r="AGV205" s="21"/>
      <c r="AGW205" s="21"/>
      <c r="AGX205" s="21"/>
      <c r="AGY205" s="21"/>
      <c r="AGZ205" s="21"/>
      <c r="AHA205" s="21"/>
      <c r="AHB205" s="21"/>
      <c r="AHC205" s="21"/>
      <c r="AHD205" s="21"/>
      <c r="AHE205" s="21"/>
      <c r="AHF205" s="21"/>
      <c r="AHG205" s="21"/>
      <c r="AHH205" s="21"/>
      <c r="AHI205" s="21"/>
      <c r="AHJ205" s="21"/>
      <c r="AHK205" s="21"/>
      <c r="AHL205" s="21"/>
      <c r="AHM205" s="21"/>
      <c r="AHN205" s="21"/>
      <c r="AHO205" s="21"/>
      <c r="AHP205" s="21"/>
      <c r="AHQ205" s="21"/>
      <c r="AHR205" s="21"/>
      <c r="AHS205" s="21"/>
      <c r="AHT205" s="21"/>
      <c r="AHU205" s="21"/>
      <c r="AHV205" s="21"/>
      <c r="AHW205" s="21"/>
      <c r="AHX205" s="21"/>
      <c r="AHY205" s="21"/>
      <c r="AHZ205" s="21"/>
      <c r="AIA205" s="21"/>
      <c r="AIB205" s="21"/>
      <c r="AIC205" s="21"/>
      <c r="AID205" s="21"/>
      <c r="AIE205" s="21"/>
      <c r="AIF205" s="21"/>
      <c r="AIG205" s="21"/>
      <c r="AIH205" s="21"/>
      <c r="AII205" s="21"/>
      <c r="AIJ205" s="21"/>
      <c r="AIK205" s="21"/>
      <c r="AIL205" s="21"/>
      <c r="AIM205" s="21"/>
      <c r="AIN205" s="21"/>
      <c r="AIO205" s="21"/>
      <c r="AIP205" s="21"/>
      <c r="AIQ205" s="21"/>
      <c r="AIR205" s="21"/>
      <c r="AIS205" s="21"/>
      <c r="AIT205" s="21"/>
      <c r="AIU205" s="21"/>
      <c r="AIV205" s="21"/>
      <c r="AIW205" s="21"/>
      <c r="AIX205" s="21"/>
      <c r="AIY205" s="21"/>
      <c r="AIZ205" s="21"/>
      <c r="AJA205" s="21"/>
      <c r="AJB205" s="21"/>
      <c r="AJC205" s="21"/>
      <c r="AJD205" s="21"/>
      <c r="AJE205" s="21"/>
      <c r="AJF205" s="21"/>
      <c r="AJG205" s="21"/>
      <c r="AJH205" s="21"/>
      <c r="AJI205" s="21"/>
      <c r="AJJ205" s="21"/>
      <c r="AJK205" s="21"/>
      <c r="AJL205" s="21"/>
      <c r="AJM205" s="21"/>
      <c r="AJN205" s="21"/>
      <c r="AJO205" s="21"/>
      <c r="AJP205" s="21"/>
      <c r="AJQ205" s="21"/>
      <c r="AJR205" s="21"/>
      <c r="AJS205" s="21"/>
      <c r="AJT205" s="21"/>
      <c r="AJU205" s="21"/>
      <c r="AJV205" s="21"/>
      <c r="AJW205" s="21"/>
      <c r="AJX205" s="21"/>
      <c r="AJY205" s="21"/>
      <c r="AJZ205" s="21"/>
      <c r="AKA205" s="21"/>
      <c r="AKB205" s="21"/>
      <c r="AKC205" s="21"/>
      <c r="AKD205" s="21"/>
      <c r="AKE205" s="21"/>
      <c r="AKF205" s="21"/>
      <c r="AKG205" s="21"/>
      <c r="AKH205" s="21"/>
      <c r="AKI205" s="21"/>
      <c r="AKJ205" s="21"/>
      <c r="AKK205" s="21"/>
      <c r="AKL205" s="21"/>
      <c r="AKM205" s="21"/>
      <c r="AKN205" s="21"/>
      <c r="AKO205" s="21"/>
      <c r="AKP205" s="21"/>
      <c r="AKQ205" s="21"/>
      <c r="AKR205" s="21"/>
      <c r="AKS205" s="21"/>
      <c r="AKT205" s="21"/>
      <c r="AKU205" s="21"/>
      <c r="AKV205" s="21"/>
      <c r="AKW205" s="21"/>
      <c r="AKX205" s="21"/>
      <c r="AKY205" s="21"/>
      <c r="AKZ205" s="21"/>
      <c r="ALA205" s="21"/>
      <c r="ALB205" s="21"/>
      <c r="ALC205" s="21"/>
      <c r="ALD205" s="21"/>
      <c r="ALE205" s="21"/>
      <c r="ALF205" s="21"/>
      <c r="ALG205" s="21"/>
      <c r="ALH205" s="21"/>
      <c r="ALI205" s="21"/>
      <c r="ALJ205" s="21"/>
      <c r="ALK205" s="21"/>
      <c r="ALL205" s="21"/>
      <c r="ALM205" s="21"/>
      <c r="ALN205" s="21"/>
      <c r="ALO205" s="21"/>
      <c r="ALP205" s="21"/>
      <c r="ALQ205" s="21"/>
      <c r="ALR205" s="21"/>
      <c r="ALS205" s="21"/>
      <c r="ALT205" s="21"/>
      <c r="ALU205" s="21"/>
      <c r="ALV205" s="21"/>
      <c r="ALW205" s="21"/>
      <c r="ALX205" s="21"/>
      <c r="ALY205" s="21"/>
      <c r="ALZ205" s="21"/>
      <c r="AMA205" s="21"/>
      <c r="AMB205" s="21"/>
      <c r="AMC205" s="21"/>
      <c r="AMD205" s="21"/>
      <c r="AME205" s="21"/>
      <c r="AMF205" s="21"/>
      <c r="AMG205" s="21"/>
      <c r="AMH205" s="21"/>
      <c r="AMI205" s="21"/>
      <c r="AMJ205" s="21"/>
      <c r="AMK205" s="21"/>
      <c r="AML205" s="21"/>
      <c r="AMM205" s="21"/>
      <c r="AMN205" s="21"/>
      <c r="AMO205" s="21"/>
      <c r="AMP205" s="21"/>
      <c r="AMQ205" s="21"/>
      <c r="AMR205" s="21"/>
      <c r="AMS205" s="21"/>
      <c r="AMT205" s="21"/>
      <c r="AMU205" s="21"/>
      <c r="AMV205" s="21"/>
      <c r="AMW205" s="21"/>
    </row>
    <row r="206" spans="1:1037" s="33" customFormat="1" ht="52.5" hidden="1" thickTop="1" thickBot="1" x14ac:dyDescent="0.25">
      <c r="A206" s="23" t="s">
        <v>201</v>
      </c>
      <c r="B206" s="23" t="s">
        <v>141</v>
      </c>
      <c r="C206" s="23" t="s">
        <v>288</v>
      </c>
      <c r="D206" s="23" t="s">
        <v>83</v>
      </c>
      <c r="E206" s="23" t="s">
        <v>1053</v>
      </c>
      <c r="F206" s="23" t="s">
        <v>1057</v>
      </c>
      <c r="G206" s="23" t="s">
        <v>1055</v>
      </c>
      <c r="H206" s="23" t="s">
        <v>1055</v>
      </c>
      <c r="I206" s="24" t="s">
        <v>190</v>
      </c>
      <c r="J206" s="189" t="str">
        <f>+VLOOKUP(I206,Feuil1!A:C,2,FALSE)</f>
        <v>R7-1-2-5</v>
      </c>
      <c r="K206" s="24" t="s">
        <v>70</v>
      </c>
      <c r="L206" s="29"/>
      <c r="M206" s="59">
        <v>4</v>
      </c>
      <c r="N206" s="60">
        <v>4</v>
      </c>
      <c r="O206" s="42">
        <f t="shared" si="15"/>
        <v>16</v>
      </c>
      <c r="P206" s="42">
        <f t="shared" si="16"/>
        <v>3</v>
      </c>
      <c r="Q206" s="44"/>
      <c r="R206" s="59">
        <v>3</v>
      </c>
      <c r="S206" s="25"/>
      <c r="T206" s="59">
        <v>5</v>
      </c>
      <c r="U206" s="25"/>
      <c r="V206" s="59">
        <v>5</v>
      </c>
      <c r="W206" s="41">
        <f t="shared" si="17"/>
        <v>13</v>
      </c>
      <c r="X206" s="50">
        <f t="shared" si="18"/>
        <v>1</v>
      </c>
      <c r="Y206" s="52">
        <f t="shared" si="19"/>
        <v>3</v>
      </c>
      <c r="Z206" s="23"/>
      <c r="AA206" s="57"/>
      <c r="AB206" s="23"/>
      <c r="AC206" s="23"/>
      <c r="AD206" s="23" t="s">
        <v>1613</v>
      </c>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c r="BF206" s="21"/>
      <c r="BG206" s="21"/>
      <c r="BH206" s="21"/>
      <c r="BI206" s="21"/>
      <c r="BJ206" s="21"/>
      <c r="BK206" s="21"/>
      <c r="BL206" s="21"/>
      <c r="BM206" s="21"/>
      <c r="BN206" s="21"/>
      <c r="BO206" s="21"/>
      <c r="BP206" s="21"/>
      <c r="BQ206" s="21"/>
      <c r="BR206" s="21"/>
      <c r="BS206" s="21"/>
      <c r="BT206" s="21"/>
      <c r="BU206" s="21"/>
      <c r="BV206" s="21"/>
      <c r="BW206" s="21"/>
      <c r="BX206" s="21"/>
      <c r="BY206" s="21"/>
      <c r="BZ206" s="21"/>
      <c r="CA206" s="21"/>
      <c r="CB206" s="21"/>
      <c r="CC206" s="21"/>
      <c r="CD206" s="21"/>
      <c r="CE206" s="21"/>
      <c r="CF206" s="21"/>
      <c r="CG206" s="21"/>
      <c r="CH206" s="21"/>
      <c r="CI206" s="21"/>
      <c r="CJ206" s="21"/>
      <c r="CK206" s="21"/>
      <c r="CL206" s="21"/>
      <c r="CM206" s="21"/>
      <c r="CN206" s="21"/>
      <c r="CO206" s="21"/>
      <c r="CP206" s="21"/>
      <c r="CQ206" s="21"/>
      <c r="CR206" s="21"/>
      <c r="CS206" s="21"/>
      <c r="CT206" s="21"/>
      <c r="CU206" s="21"/>
      <c r="CV206" s="21"/>
      <c r="CW206" s="21"/>
      <c r="CX206" s="21"/>
      <c r="CY206" s="21"/>
      <c r="CZ206" s="21"/>
      <c r="DA206" s="21"/>
      <c r="DB206" s="21"/>
      <c r="DC206" s="21"/>
      <c r="DD206" s="21"/>
      <c r="DE206" s="21"/>
      <c r="DF206" s="21"/>
      <c r="DG206" s="21"/>
      <c r="DH206" s="21"/>
      <c r="DI206" s="21"/>
      <c r="DJ206" s="21"/>
      <c r="DK206" s="21"/>
      <c r="DL206" s="21"/>
      <c r="DM206" s="21"/>
      <c r="DN206" s="21"/>
      <c r="DO206" s="21"/>
      <c r="DP206" s="21"/>
      <c r="DQ206" s="21"/>
      <c r="DR206" s="21"/>
      <c r="DS206" s="21"/>
      <c r="DT206" s="21"/>
      <c r="DU206" s="21"/>
      <c r="DV206" s="21"/>
      <c r="DW206" s="21"/>
      <c r="DX206" s="21"/>
      <c r="DY206" s="21"/>
      <c r="DZ206" s="21"/>
      <c r="EA206" s="21"/>
      <c r="EB206" s="21"/>
      <c r="EC206" s="21"/>
      <c r="ED206" s="21"/>
      <c r="EE206" s="21"/>
      <c r="EF206" s="21"/>
      <c r="EG206" s="21"/>
      <c r="EH206" s="21"/>
      <c r="EI206" s="21"/>
      <c r="EJ206" s="21"/>
      <c r="EK206" s="21"/>
      <c r="EL206" s="21"/>
      <c r="EM206" s="21"/>
      <c r="EN206" s="21"/>
      <c r="EO206" s="21"/>
      <c r="EP206" s="21"/>
      <c r="EQ206" s="21"/>
      <c r="ER206" s="21"/>
      <c r="ES206" s="21"/>
      <c r="ET206" s="21"/>
      <c r="EU206" s="21"/>
      <c r="EV206" s="21"/>
      <c r="EW206" s="21"/>
      <c r="EX206" s="21"/>
      <c r="EY206" s="21"/>
      <c r="EZ206" s="21"/>
      <c r="FA206" s="21"/>
      <c r="FB206" s="21"/>
      <c r="FC206" s="21"/>
      <c r="FD206" s="21"/>
      <c r="FE206" s="21"/>
      <c r="FF206" s="21"/>
      <c r="FG206" s="21"/>
      <c r="FH206" s="21"/>
      <c r="FI206" s="21"/>
      <c r="FJ206" s="21"/>
      <c r="FK206" s="21"/>
      <c r="FL206" s="21"/>
      <c r="FM206" s="21"/>
      <c r="FN206" s="21"/>
      <c r="FO206" s="21"/>
      <c r="FP206" s="21"/>
      <c r="FQ206" s="21"/>
      <c r="FR206" s="21"/>
      <c r="FS206" s="21"/>
      <c r="FT206" s="21"/>
      <c r="FU206" s="21"/>
      <c r="FV206" s="21"/>
      <c r="FW206" s="21"/>
      <c r="FX206" s="21"/>
      <c r="FY206" s="21"/>
      <c r="FZ206" s="21"/>
      <c r="GA206" s="21"/>
      <c r="GB206" s="21"/>
      <c r="GC206" s="21"/>
      <c r="GD206" s="21"/>
      <c r="GE206" s="21"/>
      <c r="GF206" s="21"/>
      <c r="GG206" s="21"/>
      <c r="GH206" s="21"/>
      <c r="GI206" s="21"/>
      <c r="GJ206" s="21"/>
      <c r="GK206" s="21"/>
      <c r="GL206" s="21"/>
      <c r="GM206" s="21"/>
      <c r="GN206" s="21"/>
      <c r="GO206" s="21"/>
      <c r="GP206" s="21"/>
      <c r="GQ206" s="21"/>
      <c r="GR206" s="21"/>
      <c r="GS206" s="21"/>
      <c r="GT206" s="21"/>
      <c r="GU206" s="21"/>
      <c r="GV206" s="21"/>
      <c r="GW206" s="21"/>
      <c r="GX206" s="21"/>
      <c r="GY206" s="21"/>
      <c r="GZ206" s="21"/>
      <c r="HA206" s="21"/>
      <c r="HB206" s="21"/>
      <c r="HC206" s="21"/>
      <c r="HD206" s="21"/>
      <c r="HE206" s="21"/>
      <c r="HF206" s="21"/>
      <c r="HG206" s="21"/>
      <c r="HH206" s="21"/>
      <c r="HI206" s="21"/>
      <c r="HJ206" s="21"/>
      <c r="HK206" s="21"/>
      <c r="HL206" s="21"/>
      <c r="HM206" s="21"/>
      <c r="HN206" s="21"/>
      <c r="HO206" s="21"/>
      <c r="HP206" s="21"/>
      <c r="HQ206" s="21"/>
      <c r="HR206" s="21"/>
      <c r="HS206" s="21"/>
      <c r="HT206" s="21"/>
      <c r="HU206" s="21"/>
      <c r="HV206" s="21"/>
      <c r="HW206" s="21"/>
      <c r="HX206" s="21"/>
      <c r="HY206" s="21"/>
      <c r="HZ206" s="21"/>
      <c r="IA206" s="21"/>
      <c r="IB206" s="21"/>
      <c r="IC206" s="21"/>
      <c r="ID206" s="21"/>
      <c r="IE206" s="21"/>
      <c r="IF206" s="21"/>
      <c r="IG206" s="21"/>
      <c r="IH206" s="21"/>
      <c r="II206" s="21"/>
      <c r="IJ206" s="21"/>
      <c r="IK206" s="21"/>
      <c r="IL206" s="21"/>
      <c r="IM206" s="21"/>
      <c r="IN206" s="21"/>
      <c r="IO206" s="21"/>
      <c r="IP206" s="21"/>
      <c r="IQ206" s="21"/>
      <c r="IR206" s="21"/>
      <c r="IS206" s="21"/>
      <c r="IT206" s="21"/>
      <c r="IU206" s="21"/>
      <c r="IV206" s="21"/>
      <c r="IW206" s="21"/>
      <c r="IX206" s="21"/>
      <c r="IY206" s="21"/>
      <c r="IZ206" s="21"/>
      <c r="JA206" s="21"/>
      <c r="JB206" s="21"/>
      <c r="JC206" s="21"/>
      <c r="JD206" s="21"/>
      <c r="JE206" s="21"/>
      <c r="JF206" s="21"/>
      <c r="JG206" s="21"/>
      <c r="JH206" s="21"/>
      <c r="JI206" s="21"/>
      <c r="JJ206" s="21"/>
      <c r="JK206" s="21"/>
      <c r="JL206" s="21"/>
      <c r="JM206" s="21"/>
      <c r="JN206" s="21"/>
      <c r="JO206" s="21"/>
      <c r="JP206" s="21"/>
      <c r="JQ206" s="21"/>
      <c r="JR206" s="21"/>
      <c r="JS206" s="21"/>
      <c r="JT206" s="21"/>
      <c r="JU206" s="21"/>
      <c r="JV206" s="21"/>
      <c r="JW206" s="21"/>
      <c r="JX206" s="21"/>
      <c r="JY206" s="21"/>
      <c r="JZ206" s="21"/>
      <c r="KA206" s="21"/>
      <c r="KB206" s="21"/>
      <c r="KC206" s="21"/>
      <c r="KD206" s="21"/>
      <c r="KE206" s="21"/>
      <c r="KF206" s="21"/>
      <c r="KG206" s="21"/>
      <c r="KH206" s="21"/>
      <c r="KI206" s="21"/>
      <c r="KJ206" s="21"/>
      <c r="KK206" s="21"/>
      <c r="KL206" s="21"/>
      <c r="KM206" s="21"/>
      <c r="KN206" s="21"/>
      <c r="KO206" s="21"/>
      <c r="KP206" s="21"/>
      <c r="KQ206" s="21"/>
      <c r="KR206" s="21"/>
      <c r="KS206" s="21"/>
      <c r="KT206" s="21"/>
      <c r="KU206" s="21"/>
      <c r="KV206" s="21"/>
      <c r="KW206" s="21"/>
      <c r="KX206" s="21"/>
      <c r="KY206" s="21"/>
      <c r="KZ206" s="21"/>
      <c r="LA206" s="21"/>
      <c r="LB206" s="21"/>
      <c r="LC206" s="21"/>
      <c r="LD206" s="21"/>
      <c r="LE206" s="21"/>
      <c r="LF206" s="21"/>
      <c r="LG206" s="21"/>
      <c r="LH206" s="21"/>
      <c r="LI206" s="21"/>
      <c r="LJ206" s="21"/>
      <c r="LK206" s="21"/>
      <c r="LL206" s="21"/>
      <c r="LM206" s="21"/>
      <c r="LN206" s="21"/>
      <c r="LO206" s="21"/>
      <c r="LP206" s="21"/>
      <c r="LQ206" s="21"/>
      <c r="LR206" s="21"/>
      <c r="LS206" s="21"/>
      <c r="LT206" s="21"/>
      <c r="LU206" s="21"/>
      <c r="LV206" s="21"/>
      <c r="LW206" s="21"/>
      <c r="LX206" s="21"/>
      <c r="LY206" s="21"/>
      <c r="LZ206" s="21"/>
      <c r="MA206" s="21"/>
      <c r="MB206" s="21"/>
      <c r="MC206" s="21"/>
      <c r="MD206" s="21"/>
      <c r="ME206" s="21"/>
      <c r="MF206" s="21"/>
      <c r="MG206" s="21"/>
      <c r="MH206" s="21"/>
      <c r="MI206" s="21"/>
      <c r="MJ206" s="21"/>
      <c r="MK206" s="21"/>
      <c r="ML206" s="21"/>
      <c r="MM206" s="21"/>
      <c r="MN206" s="21"/>
      <c r="MO206" s="21"/>
      <c r="MP206" s="21"/>
      <c r="MQ206" s="21"/>
      <c r="MR206" s="21"/>
      <c r="MS206" s="21"/>
      <c r="MT206" s="21"/>
      <c r="MU206" s="21"/>
      <c r="MV206" s="21"/>
      <c r="MW206" s="21"/>
      <c r="MX206" s="21"/>
      <c r="MY206" s="21"/>
      <c r="MZ206" s="21"/>
      <c r="NA206" s="21"/>
      <c r="NB206" s="21"/>
      <c r="NC206" s="21"/>
      <c r="ND206" s="21"/>
      <c r="NE206" s="21"/>
      <c r="NF206" s="21"/>
      <c r="NG206" s="21"/>
      <c r="NH206" s="21"/>
      <c r="NI206" s="21"/>
      <c r="NJ206" s="21"/>
      <c r="NK206" s="21"/>
      <c r="NL206" s="21"/>
      <c r="NM206" s="21"/>
      <c r="NN206" s="21"/>
      <c r="NO206" s="21"/>
      <c r="NP206" s="21"/>
      <c r="NQ206" s="21"/>
      <c r="NR206" s="21"/>
      <c r="NS206" s="21"/>
      <c r="NT206" s="21"/>
      <c r="NU206" s="21"/>
      <c r="NV206" s="21"/>
      <c r="NW206" s="21"/>
      <c r="NX206" s="21"/>
      <c r="NY206" s="21"/>
      <c r="NZ206" s="21"/>
      <c r="OA206" s="21"/>
      <c r="OB206" s="21"/>
      <c r="OC206" s="21"/>
      <c r="OD206" s="21"/>
      <c r="OE206" s="21"/>
      <c r="OF206" s="21"/>
      <c r="OG206" s="21"/>
      <c r="OH206" s="21"/>
      <c r="OI206" s="21"/>
      <c r="OJ206" s="21"/>
      <c r="OK206" s="21"/>
      <c r="OL206" s="21"/>
      <c r="OM206" s="21"/>
      <c r="ON206" s="21"/>
      <c r="OO206" s="21"/>
      <c r="OP206" s="21"/>
      <c r="OQ206" s="21"/>
      <c r="OR206" s="21"/>
      <c r="OS206" s="21"/>
      <c r="OT206" s="21"/>
      <c r="OU206" s="21"/>
      <c r="OV206" s="21"/>
      <c r="OW206" s="21"/>
      <c r="OX206" s="21"/>
      <c r="OY206" s="21"/>
      <c r="OZ206" s="21"/>
      <c r="PA206" s="21"/>
      <c r="PB206" s="21"/>
      <c r="PC206" s="21"/>
      <c r="PD206" s="21"/>
      <c r="PE206" s="21"/>
      <c r="PF206" s="21"/>
      <c r="PG206" s="21"/>
      <c r="PH206" s="21"/>
      <c r="PI206" s="21"/>
      <c r="PJ206" s="21"/>
      <c r="PK206" s="21"/>
      <c r="PL206" s="21"/>
      <c r="PM206" s="21"/>
      <c r="PN206" s="21"/>
      <c r="PO206" s="21"/>
      <c r="PP206" s="21"/>
      <c r="PQ206" s="21"/>
      <c r="PR206" s="21"/>
      <c r="PS206" s="21"/>
      <c r="PT206" s="21"/>
      <c r="PU206" s="21"/>
      <c r="PV206" s="21"/>
      <c r="PW206" s="21"/>
      <c r="PX206" s="21"/>
      <c r="PY206" s="21"/>
      <c r="PZ206" s="21"/>
      <c r="QA206" s="21"/>
      <c r="QB206" s="21"/>
      <c r="QC206" s="21"/>
      <c r="QD206" s="21"/>
      <c r="QE206" s="21"/>
      <c r="QF206" s="21"/>
      <c r="QG206" s="21"/>
      <c r="QH206" s="21"/>
      <c r="QI206" s="21"/>
      <c r="QJ206" s="21"/>
      <c r="QK206" s="21"/>
      <c r="QL206" s="21"/>
      <c r="QM206" s="21"/>
      <c r="QN206" s="21"/>
      <c r="QO206" s="21"/>
      <c r="QP206" s="21"/>
      <c r="QQ206" s="21"/>
      <c r="QR206" s="21"/>
      <c r="QS206" s="21"/>
      <c r="QT206" s="21"/>
      <c r="QU206" s="21"/>
      <c r="QV206" s="21"/>
      <c r="QW206" s="21"/>
      <c r="QX206" s="21"/>
      <c r="QY206" s="21"/>
      <c r="QZ206" s="21"/>
      <c r="RA206" s="21"/>
      <c r="RB206" s="21"/>
      <c r="RC206" s="21"/>
      <c r="RD206" s="21"/>
      <c r="RE206" s="21"/>
      <c r="RF206" s="21"/>
      <c r="RG206" s="21"/>
      <c r="RH206" s="21"/>
      <c r="RI206" s="21"/>
      <c r="RJ206" s="21"/>
      <c r="RK206" s="21"/>
      <c r="RL206" s="21"/>
      <c r="RM206" s="21"/>
      <c r="RN206" s="21"/>
      <c r="RO206" s="21"/>
      <c r="RP206" s="21"/>
      <c r="RQ206" s="21"/>
      <c r="RR206" s="21"/>
      <c r="RS206" s="21"/>
      <c r="RT206" s="21"/>
      <c r="RU206" s="21"/>
      <c r="RV206" s="21"/>
      <c r="RW206" s="21"/>
      <c r="RX206" s="21"/>
      <c r="RY206" s="21"/>
      <c r="RZ206" s="21"/>
      <c r="SA206" s="21"/>
      <c r="SB206" s="21"/>
      <c r="SC206" s="21"/>
      <c r="SD206" s="21"/>
      <c r="SE206" s="21"/>
      <c r="SF206" s="21"/>
      <c r="SG206" s="21"/>
      <c r="SH206" s="21"/>
      <c r="SI206" s="21"/>
      <c r="SJ206" s="21"/>
      <c r="SK206" s="21"/>
      <c r="SL206" s="21"/>
      <c r="SM206" s="21"/>
      <c r="SN206" s="21"/>
      <c r="SO206" s="21"/>
      <c r="SP206" s="21"/>
      <c r="SQ206" s="21"/>
      <c r="SR206" s="21"/>
      <c r="SS206" s="21"/>
      <c r="ST206" s="21"/>
      <c r="SU206" s="21"/>
      <c r="SV206" s="21"/>
      <c r="SW206" s="21"/>
      <c r="SX206" s="21"/>
      <c r="SY206" s="21"/>
      <c r="SZ206" s="21"/>
      <c r="TA206" s="21"/>
      <c r="TB206" s="21"/>
      <c r="TC206" s="21"/>
      <c r="TD206" s="21"/>
      <c r="TE206" s="21"/>
      <c r="TF206" s="21"/>
      <c r="TG206" s="21"/>
      <c r="TH206" s="21"/>
      <c r="TI206" s="21"/>
      <c r="TJ206" s="21"/>
      <c r="TK206" s="21"/>
      <c r="TL206" s="21"/>
      <c r="TM206" s="21"/>
      <c r="TN206" s="21"/>
      <c r="TO206" s="21"/>
      <c r="TP206" s="21"/>
      <c r="TQ206" s="21"/>
      <c r="TR206" s="21"/>
      <c r="TS206" s="21"/>
      <c r="TT206" s="21"/>
      <c r="TU206" s="21"/>
      <c r="TV206" s="21"/>
      <c r="TW206" s="21"/>
      <c r="TX206" s="21"/>
      <c r="TY206" s="21"/>
      <c r="TZ206" s="21"/>
      <c r="UA206" s="21"/>
      <c r="UB206" s="21"/>
      <c r="UC206" s="21"/>
      <c r="UD206" s="21"/>
      <c r="UE206" s="21"/>
      <c r="UF206" s="21"/>
      <c r="UG206" s="21"/>
      <c r="UH206" s="21"/>
      <c r="UI206" s="21"/>
      <c r="UJ206" s="21"/>
      <c r="UK206" s="21"/>
      <c r="UL206" s="21"/>
      <c r="UM206" s="21"/>
      <c r="UN206" s="21"/>
      <c r="UO206" s="21"/>
      <c r="UP206" s="21"/>
      <c r="UQ206" s="21"/>
      <c r="UR206" s="21"/>
      <c r="US206" s="21"/>
      <c r="UT206" s="21"/>
      <c r="UU206" s="21"/>
      <c r="UV206" s="21"/>
      <c r="UW206" s="21"/>
      <c r="UX206" s="21"/>
      <c r="UY206" s="21"/>
      <c r="UZ206" s="21"/>
      <c r="VA206" s="21"/>
      <c r="VB206" s="21"/>
      <c r="VC206" s="21"/>
      <c r="VD206" s="21"/>
      <c r="VE206" s="21"/>
      <c r="VF206" s="21"/>
      <c r="VG206" s="21"/>
      <c r="VH206" s="21"/>
      <c r="VI206" s="21"/>
      <c r="VJ206" s="21"/>
      <c r="VK206" s="21"/>
      <c r="VL206" s="21"/>
      <c r="VM206" s="21"/>
      <c r="VN206" s="21"/>
      <c r="VO206" s="21"/>
      <c r="VP206" s="21"/>
      <c r="VQ206" s="21"/>
      <c r="VR206" s="21"/>
      <c r="VS206" s="21"/>
      <c r="VT206" s="21"/>
      <c r="VU206" s="21"/>
      <c r="VV206" s="21"/>
      <c r="VW206" s="21"/>
      <c r="VX206" s="21"/>
      <c r="VY206" s="21"/>
      <c r="VZ206" s="21"/>
      <c r="WA206" s="21"/>
      <c r="WB206" s="21"/>
      <c r="WC206" s="21"/>
      <c r="WD206" s="21"/>
      <c r="WE206" s="21"/>
      <c r="WF206" s="21"/>
      <c r="WG206" s="21"/>
      <c r="WH206" s="21"/>
      <c r="WI206" s="21"/>
      <c r="WJ206" s="21"/>
      <c r="WK206" s="21"/>
      <c r="WL206" s="21"/>
      <c r="WM206" s="21"/>
      <c r="WN206" s="21"/>
      <c r="WO206" s="21"/>
      <c r="WP206" s="21"/>
      <c r="WQ206" s="21"/>
      <c r="WR206" s="21"/>
      <c r="WS206" s="21"/>
      <c r="WT206" s="21"/>
      <c r="WU206" s="21"/>
      <c r="WV206" s="21"/>
      <c r="WW206" s="21"/>
      <c r="WX206" s="21"/>
      <c r="WY206" s="21"/>
      <c r="WZ206" s="21"/>
      <c r="XA206" s="21"/>
      <c r="XB206" s="21"/>
      <c r="XC206" s="21"/>
      <c r="XD206" s="21"/>
      <c r="XE206" s="21"/>
      <c r="XF206" s="21"/>
      <c r="XG206" s="21"/>
      <c r="XH206" s="21"/>
      <c r="XI206" s="21"/>
      <c r="XJ206" s="21"/>
      <c r="XK206" s="21"/>
      <c r="XL206" s="21"/>
      <c r="XM206" s="21"/>
      <c r="XN206" s="21"/>
      <c r="XO206" s="21"/>
      <c r="XP206" s="21"/>
      <c r="XQ206" s="21"/>
      <c r="XR206" s="21"/>
      <c r="XS206" s="21"/>
      <c r="XT206" s="21"/>
      <c r="XU206" s="21"/>
      <c r="XV206" s="21"/>
      <c r="XW206" s="21"/>
      <c r="XX206" s="21"/>
      <c r="XY206" s="21"/>
      <c r="XZ206" s="21"/>
      <c r="YA206" s="21"/>
      <c r="YB206" s="21"/>
      <c r="YC206" s="21"/>
      <c r="YD206" s="21"/>
      <c r="YE206" s="21"/>
      <c r="YF206" s="21"/>
      <c r="YG206" s="21"/>
      <c r="YH206" s="21"/>
      <c r="YI206" s="21"/>
      <c r="YJ206" s="21"/>
      <c r="YK206" s="21"/>
      <c r="YL206" s="21"/>
      <c r="YM206" s="21"/>
      <c r="YN206" s="21"/>
      <c r="YO206" s="21"/>
      <c r="YP206" s="21"/>
      <c r="YQ206" s="21"/>
      <c r="YR206" s="21"/>
      <c r="YS206" s="21"/>
      <c r="YT206" s="21"/>
      <c r="YU206" s="21"/>
      <c r="YV206" s="21"/>
      <c r="YW206" s="21"/>
      <c r="YX206" s="21"/>
      <c r="YY206" s="21"/>
      <c r="YZ206" s="21"/>
      <c r="ZA206" s="21"/>
      <c r="ZB206" s="21"/>
      <c r="ZC206" s="21"/>
      <c r="ZD206" s="21"/>
      <c r="ZE206" s="21"/>
      <c r="ZF206" s="21"/>
      <c r="ZG206" s="21"/>
      <c r="ZH206" s="21"/>
      <c r="ZI206" s="21"/>
      <c r="ZJ206" s="21"/>
      <c r="ZK206" s="21"/>
      <c r="ZL206" s="21"/>
      <c r="ZM206" s="21"/>
      <c r="ZN206" s="21"/>
      <c r="ZO206" s="21"/>
      <c r="ZP206" s="21"/>
      <c r="ZQ206" s="21"/>
      <c r="ZR206" s="21"/>
      <c r="ZS206" s="21"/>
      <c r="ZT206" s="21"/>
      <c r="ZU206" s="21"/>
      <c r="ZV206" s="21"/>
      <c r="ZW206" s="21"/>
      <c r="ZX206" s="21"/>
      <c r="ZY206" s="21"/>
      <c r="ZZ206" s="21"/>
      <c r="AAA206" s="21"/>
      <c r="AAB206" s="21"/>
      <c r="AAC206" s="21"/>
      <c r="AAD206" s="21"/>
      <c r="AAE206" s="21"/>
      <c r="AAF206" s="21"/>
      <c r="AAG206" s="21"/>
      <c r="AAH206" s="21"/>
      <c r="AAI206" s="21"/>
      <c r="AAJ206" s="21"/>
      <c r="AAK206" s="21"/>
      <c r="AAL206" s="21"/>
      <c r="AAM206" s="21"/>
      <c r="AAN206" s="21"/>
      <c r="AAO206" s="21"/>
      <c r="AAP206" s="21"/>
      <c r="AAQ206" s="21"/>
      <c r="AAR206" s="21"/>
      <c r="AAS206" s="21"/>
      <c r="AAT206" s="21"/>
      <c r="AAU206" s="21"/>
      <c r="AAV206" s="21"/>
      <c r="AAW206" s="21"/>
      <c r="AAX206" s="21"/>
      <c r="AAY206" s="21"/>
      <c r="AAZ206" s="21"/>
      <c r="ABA206" s="21"/>
      <c r="ABB206" s="21"/>
      <c r="ABC206" s="21"/>
      <c r="ABD206" s="21"/>
      <c r="ABE206" s="21"/>
      <c r="ABF206" s="21"/>
      <c r="ABG206" s="21"/>
      <c r="ABH206" s="21"/>
      <c r="ABI206" s="21"/>
      <c r="ABJ206" s="21"/>
      <c r="ABK206" s="21"/>
      <c r="ABL206" s="21"/>
      <c r="ABM206" s="21"/>
      <c r="ABN206" s="21"/>
      <c r="ABO206" s="21"/>
      <c r="ABP206" s="21"/>
      <c r="ABQ206" s="21"/>
      <c r="ABR206" s="21"/>
      <c r="ABS206" s="21"/>
      <c r="ABT206" s="21"/>
      <c r="ABU206" s="21"/>
      <c r="ABV206" s="21"/>
      <c r="ABW206" s="21"/>
      <c r="ABX206" s="21"/>
      <c r="ABY206" s="21"/>
      <c r="ABZ206" s="21"/>
      <c r="ACA206" s="21"/>
      <c r="ACB206" s="21"/>
      <c r="ACC206" s="21"/>
      <c r="ACD206" s="21"/>
      <c r="ACE206" s="21"/>
      <c r="ACF206" s="21"/>
      <c r="ACG206" s="21"/>
      <c r="ACH206" s="21"/>
      <c r="ACI206" s="21"/>
      <c r="ACJ206" s="21"/>
      <c r="ACK206" s="21"/>
      <c r="ACL206" s="21"/>
      <c r="ACM206" s="21"/>
      <c r="ACN206" s="21"/>
      <c r="ACO206" s="21"/>
      <c r="ACP206" s="21"/>
      <c r="ACQ206" s="21"/>
      <c r="ACR206" s="21"/>
      <c r="ACS206" s="21"/>
      <c r="ACT206" s="21"/>
      <c r="ACU206" s="21"/>
      <c r="ACV206" s="21"/>
      <c r="ACW206" s="21"/>
      <c r="ACX206" s="21"/>
      <c r="ACY206" s="21"/>
      <c r="ACZ206" s="21"/>
      <c r="ADA206" s="21"/>
      <c r="ADB206" s="21"/>
      <c r="ADC206" s="21"/>
      <c r="ADD206" s="21"/>
      <c r="ADE206" s="21"/>
      <c r="ADF206" s="21"/>
      <c r="ADG206" s="21"/>
      <c r="ADH206" s="21"/>
      <c r="ADI206" s="21"/>
      <c r="ADJ206" s="21"/>
      <c r="ADK206" s="21"/>
      <c r="ADL206" s="21"/>
      <c r="ADM206" s="21"/>
      <c r="ADN206" s="21"/>
      <c r="ADO206" s="21"/>
      <c r="ADP206" s="21"/>
      <c r="ADQ206" s="21"/>
      <c r="ADR206" s="21"/>
      <c r="ADS206" s="21"/>
      <c r="ADT206" s="21"/>
      <c r="ADU206" s="21"/>
      <c r="ADV206" s="21"/>
      <c r="ADW206" s="21"/>
      <c r="ADX206" s="21"/>
      <c r="ADY206" s="21"/>
      <c r="ADZ206" s="21"/>
      <c r="AEA206" s="21"/>
      <c r="AEB206" s="21"/>
      <c r="AEC206" s="21"/>
      <c r="AED206" s="21"/>
      <c r="AEE206" s="21"/>
      <c r="AEF206" s="21"/>
      <c r="AEG206" s="21"/>
      <c r="AEH206" s="21"/>
      <c r="AEI206" s="21"/>
      <c r="AEJ206" s="21"/>
      <c r="AEK206" s="21"/>
      <c r="AEL206" s="21"/>
      <c r="AEM206" s="21"/>
      <c r="AEN206" s="21"/>
      <c r="AEO206" s="21"/>
      <c r="AEP206" s="21"/>
      <c r="AEQ206" s="21"/>
      <c r="AER206" s="21"/>
      <c r="AES206" s="21"/>
      <c r="AET206" s="21"/>
      <c r="AEU206" s="21"/>
      <c r="AEV206" s="21"/>
      <c r="AEW206" s="21"/>
      <c r="AEX206" s="21"/>
      <c r="AEY206" s="21"/>
      <c r="AEZ206" s="21"/>
      <c r="AFA206" s="21"/>
      <c r="AFB206" s="21"/>
      <c r="AFC206" s="21"/>
      <c r="AFD206" s="21"/>
      <c r="AFE206" s="21"/>
      <c r="AFF206" s="21"/>
      <c r="AFG206" s="21"/>
      <c r="AFH206" s="21"/>
      <c r="AFI206" s="21"/>
      <c r="AFJ206" s="21"/>
      <c r="AFK206" s="21"/>
      <c r="AFL206" s="21"/>
      <c r="AFM206" s="21"/>
      <c r="AFN206" s="21"/>
      <c r="AFO206" s="21"/>
      <c r="AFP206" s="21"/>
      <c r="AFQ206" s="21"/>
      <c r="AFR206" s="21"/>
      <c r="AFS206" s="21"/>
      <c r="AFT206" s="21"/>
      <c r="AFU206" s="21"/>
      <c r="AFV206" s="21"/>
      <c r="AFW206" s="21"/>
      <c r="AFX206" s="21"/>
      <c r="AFY206" s="21"/>
      <c r="AFZ206" s="21"/>
      <c r="AGA206" s="21"/>
      <c r="AGB206" s="21"/>
      <c r="AGC206" s="21"/>
      <c r="AGD206" s="21"/>
      <c r="AGE206" s="21"/>
      <c r="AGF206" s="21"/>
      <c r="AGG206" s="21"/>
      <c r="AGH206" s="21"/>
      <c r="AGI206" s="21"/>
      <c r="AGJ206" s="21"/>
      <c r="AGK206" s="21"/>
      <c r="AGL206" s="21"/>
      <c r="AGM206" s="21"/>
      <c r="AGN206" s="21"/>
      <c r="AGO206" s="21"/>
      <c r="AGP206" s="21"/>
      <c r="AGQ206" s="21"/>
      <c r="AGR206" s="21"/>
      <c r="AGS206" s="21"/>
      <c r="AGT206" s="21"/>
      <c r="AGU206" s="21"/>
      <c r="AGV206" s="21"/>
      <c r="AGW206" s="21"/>
      <c r="AGX206" s="21"/>
      <c r="AGY206" s="21"/>
      <c r="AGZ206" s="21"/>
      <c r="AHA206" s="21"/>
      <c r="AHB206" s="21"/>
      <c r="AHC206" s="21"/>
      <c r="AHD206" s="21"/>
      <c r="AHE206" s="21"/>
      <c r="AHF206" s="21"/>
      <c r="AHG206" s="21"/>
      <c r="AHH206" s="21"/>
      <c r="AHI206" s="21"/>
      <c r="AHJ206" s="21"/>
      <c r="AHK206" s="21"/>
      <c r="AHL206" s="21"/>
      <c r="AHM206" s="21"/>
      <c r="AHN206" s="21"/>
      <c r="AHO206" s="21"/>
      <c r="AHP206" s="21"/>
      <c r="AHQ206" s="21"/>
      <c r="AHR206" s="21"/>
      <c r="AHS206" s="21"/>
      <c r="AHT206" s="21"/>
      <c r="AHU206" s="21"/>
      <c r="AHV206" s="21"/>
      <c r="AHW206" s="21"/>
      <c r="AHX206" s="21"/>
      <c r="AHY206" s="21"/>
      <c r="AHZ206" s="21"/>
      <c r="AIA206" s="21"/>
      <c r="AIB206" s="21"/>
      <c r="AIC206" s="21"/>
      <c r="AID206" s="21"/>
      <c r="AIE206" s="21"/>
      <c r="AIF206" s="21"/>
      <c r="AIG206" s="21"/>
      <c r="AIH206" s="21"/>
      <c r="AII206" s="21"/>
      <c r="AIJ206" s="21"/>
      <c r="AIK206" s="21"/>
      <c r="AIL206" s="21"/>
      <c r="AIM206" s="21"/>
      <c r="AIN206" s="21"/>
      <c r="AIO206" s="21"/>
      <c r="AIP206" s="21"/>
      <c r="AIQ206" s="21"/>
      <c r="AIR206" s="21"/>
      <c r="AIS206" s="21"/>
      <c r="AIT206" s="21"/>
      <c r="AIU206" s="21"/>
      <c r="AIV206" s="21"/>
      <c r="AIW206" s="21"/>
      <c r="AIX206" s="21"/>
      <c r="AIY206" s="21"/>
      <c r="AIZ206" s="21"/>
      <c r="AJA206" s="21"/>
      <c r="AJB206" s="21"/>
      <c r="AJC206" s="21"/>
      <c r="AJD206" s="21"/>
      <c r="AJE206" s="21"/>
      <c r="AJF206" s="21"/>
      <c r="AJG206" s="21"/>
      <c r="AJH206" s="21"/>
      <c r="AJI206" s="21"/>
      <c r="AJJ206" s="21"/>
      <c r="AJK206" s="21"/>
      <c r="AJL206" s="21"/>
      <c r="AJM206" s="21"/>
      <c r="AJN206" s="21"/>
      <c r="AJO206" s="21"/>
      <c r="AJP206" s="21"/>
      <c r="AJQ206" s="21"/>
      <c r="AJR206" s="21"/>
      <c r="AJS206" s="21"/>
      <c r="AJT206" s="21"/>
      <c r="AJU206" s="21"/>
      <c r="AJV206" s="21"/>
      <c r="AJW206" s="21"/>
      <c r="AJX206" s="21"/>
      <c r="AJY206" s="21"/>
      <c r="AJZ206" s="21"/>
      <c r="AKA206" s="21"/>
      <c r="AKB206" s="21"/>
      <c r="AKC206" s="21"/>
      <c r="AKD206" s="21"/>
      <c r="AKE206" s="21"/>
      <c r="AKF206" s="21"/>
      <c r="AKG206" s="21"/>
      <c r="AKH206" s="21"/>
      <c r="AKI206" s="21"/>
      <c r="AKJ206" s="21"/>
      <c r="AKK206" s="21"/>
      <c r="AKL206" s="21"/>
      <c r="AKM206" s="21"/>
      <c r="AKN206" s="21"/>
      <c r="AKO206" s="21"/>
      <c r="AKP206" s="21"/>
      <c r="AKQ206" s="21"/>
      <c r="AKR206" s="21"/>
      <c r="AKS206" s="21"/>
      <c r="AKT206" s="21"/>
      <c r="AKU206" s="21"/>
      <c r="AKV206" s="21"/>
      <c r="AKW206" s="21"/>
      <c r="AKX206" s="21"/>
      <c r="AKY206" s="21"/>
      <c r="AKZ206" s="21"/>
      <c r="ALA206" s="21"/>
      <c r="ALB206" s="21"/>
      <c r="ALC206" s="21"/>
      <c r="ALD206" s="21"/>
      <c r="ALE206" s="21"/>
      <c r="ALF206" s="21"/>
      <c r="ALG206" s="21"/>
      <c r="ALH206" s="21"/>
      <c r="ALI206" s="21"/>
      <c r="ALJ206" s="21"/>
      <c r="ALK206" s="21"/>
      <c r="ALL206" s="21"/>
      <c r="ALM206" s="21"/>
      <c r="ALN206" s="21"/>
      <c r="ALO206" s="21"/>
      <c r="ALP206" s="21"/>
      <c r="ALQ206" s="21"/>
      <c r="ALR206" s="21"/>
      <c r="ALS206" s="21"/>
      <c r="ALT206" s="21"/>
      <c r="ALU206" s="21"/>
      <c r="ALV206" s="21"/>
      <c r="ALW206" s="21"/>
      <c r="ALX206" s="21"/>
      <c r="ALY206" s="21"/>
      <c r="ALZ206" s="21"/>
      <c r="AMA206" s="21"/>
      <c r="AMB206" s="21"/>
      <c r="AMC206" s="21"/>
      <c r="AMD206" s="21"/>
      <c r="AME206" s="21"/>
      <c r="AMF206" s="21"/>
      <c r="AMG206" s="21"/>
      <c r="AMH206" s="21"/>
      <c r="AMI206" s="21"/>
      <c r="AMJ206" s="21"/>
      <c r="AMK206" s="21"/>
      <c r="AML206" s="21"/>
      <c r="AMM206" s="21"/>
      <c r="AMN206" s="21"/>
      <c r="AMO206" s="21"/>
      <c r="AMP206" s="21"/>
      <c r="AMQ206" s="21"/>
      <c r="AMR206" s="21"/>
      <c r="AMS206" s="21"/>
      <c r="AMT206" s="21"/>
      <c r="AMU206" s="21"/>
      <c r="AMV206" s="21"/>
      <c r="AMW206" s="21"/>
    </row>
    <row r="207" spans="1:1037" s="33" customFormat="1" ht="39.75" hidden="1" thickTop="1" thickBot="1" x14ac:dyDescent="0.25">
      <c r="A207" s="23" t="s">
        <v>201</v>
      </c>
      <c r="B207" s="23" t="s">
        <v>141</v>
      </c>
      <c r="C207" s="23" t="s">
        <v>288</v>
      </c>
      <c r="D207" s="23" t="s">
        <v>83</v>
      </c>
      <c r="E207" s="23" t="s">
        <v>1053</v>
      </c>
      <c r="F207" s="23" t="s">
        <v>1057</v>
      </c>
      <c r="G207" s="23" t="s">
        <v>1055</v>
      </c>
      <c r="H207" s="23" t="s">
        <v>1055</v>
      </c>
      <c r="I207" s="24" t="s">
        <v>190</v>
      </c>
      <c r="J207" s="189" t="str">
        <f>+VLOOKUP(I207,Feuil1!A:C,2,FALSE)</f>
        <v>R7-1-2-5</v>
      </c>
      <c r="K207" s="24" t="s">
        <v>12</v>
      </c>
      <c r="L207" s="29"/>
      <c r="M207" s="59">
        <v>4</v>
      </c>
      <c r="N207" s="60">
        <v>4</v>
      </c>
      <c r="O207" s="42">
        <f t="shared" si="15"/>
        <v>16</v>
      </c>
      <c r="P207" s="42">
        <f t="shared" si="16"/>
        <v>3</v>
      </c>
      <c r="Q207" s="44"/>
      <c r="R207" s="59">
        <v>3</v>
      </c>
      <c r="S207" s="25"/>
      <c r="T207" s="59">
        <v>5</v>
      </c>
      <c r="U207" s="25"/>
      <c r="V207" s="59">
        <v>5</v>
      </c>
      <c r="W207" s="41">
        <f t="shared" si="17"/>
        <v>13</v>
      </c>
      <c r="X207" s="50">
        <f t="shared" si="18"/>
        <v>1</v>
      </c>
      <c r="Y207" s="52">
        <f t="shared" si="19"/>
        <v>3</v>
      </c>
      <c r="Z207" s="23"/>
      <c r="AA207" s="57"/>
      <c r="AB207" s="23"/>
      <c r="AC207" s="23"/>
      <c r="AD207" s="23"/>
      <c r="AE207" s="21"/>
      <c r="AF207" s="21"/>
      <c r="AG207" s="21"/>
      <c r="AH207" s="21"/>
      <c r="AI207" s="21"/>
      <c r="AJ207" s="21"/>
      <c r="AK207" s="21"/>
      <c r="AL207" s="21"/>
      <c r="AM207" s="21"/>
      <c r="AN207" s="21"/>
      <c r="AO207" s="21"/>
      <c r="AP207" s="21"/>
      <c r="AQ207" s="21"/>
      <c r="AR207" s="21"/>
      <c r="AS207" s="21"/>
      <c r="AT207" s="21"/>
      <c r="AU207" s="21"/>
      <c r="AV207" s="21"/>
      <c r="AW207" s="21"/>
      <c r="AX207" s="21"/>
      <c r="AY207" s="21"/>
      <c r="AZ207" s="21"/>
      <c r="BA207" s="21"/>
      <c r="BB207" s="21"/>
      <c r="BC207" s="21"/>
      <c r="BD207" s="21"/>
      <c r="BE207" s="21"/>
      <c r="BF207" s="21"/>
      <c r="BG207" s="21"/>
      <c r="BH207" s="21"/>
      <c r="BI207" s="21"/>
      <c r="BJ207" s="21"/>
      <c r="BK207" s="21"/>
      <c r="BL207" s="21"/>
      <c r="BM207" s="21"/>
      <c r="BN207" s="21"/>
      <c r="BO207" s="21"/>
      <c r="BP207" s="21"/>
      <c r="BQ207" s="21"/>
      <c r="BR207" s="21"/>
      <c r="BS207" s="21"/>
      <c r="BT207" s="21"/>
      <c r="BU207" s="21"/>
      <c r="BV207" s="21"/>
      <c r="BW207" s="21"/>
      <c r="BX207" s="21"/>
      <c r="BY207" s="21"/>
      <c r="BZ207" s="21"/>
      <c r="CA207" s="21"/>
      <c r="CB207" s="21"/>
      <c r="CC207" s="21"/>
      <c r="CD207" s="21"/>
      <c r="CE207" s="21"/>
      <c r="CF207" s="21"/>
      <c r="CG207" s="21"/>
      <c r="CH207" s="21"/>
      <c r="CI207" s="21"/>
      <c r="CJ207" s="21"/>
      <c r="CK207" s="21"/>
      <c r="CL207" s="21"/>
      <c r="CM207" s="21"/>
      <c r="CN207" s="21"/>
      <c r="CO207" s="21"/>
      <c r="CP207" s="21"/>
      <c r="CQ207" s="21"/>
      <c r="CR207" s="21"/>
      <c r="CS207" s="21"/>
      <c r="CT207" s="21"/>
      <c r="CU207" s="21"/>
      <c r="CV207" s="21"/>
      <c r="CW207" s="21"/>
      <c r="CX207" s="21"/>
      <c r="CY207" s="21"/>
      <c r="CZ207" s="21"/>
      <c r="DA207" s="21"/>
      <c r="DB207" s="21"/>
      <c r="DC207" s="21"/>
      <c r="DD207" s="21"/>
      <c r="DE207" s="21"/>
      <c r="DF207" s="21"/>
      <c r="DG207" s="21"/>
      <c r="DH207" s="21"/>
      <c r="DI207" s="21"/>
      <c r="DJ207" s="21"/>
      <c r="DK207" s="21"/>
      <c r="DL207" s="21"/>
      <c r="DM207" s="21"/>
      <c r="DN207" s="21"/>
      <c r="DO207" s="21"/>
      <c r="DP207" s="21"/>
      <c r="DQ207" s="21"/>
      <c r="DR207" s="21"/>
      <c r="DS207" s="21"/>
      <c r="DT207" s="21"/>
      <c r="DU207" s="21"/>
      <c r="DV207" s="21"/>
      <c r="DW207" s="21"/>
      <c r="DX207" s="21"/>
      <c r="DY207" s="21"/>
      <c r="DZ207" s="21"/>
      <c r="EA207" s="21"/>
      <c r="EB207" s="21"/>
      <c r="EC207" s="21"/>
      <c r="ED207" s="21"/>
      <c r="EE207" s="21"/>
      <c r="EF207" s="21"/>
      <c r="EG207" s="21"/>
      <c r="EH207" s="21"/>
      <c r="EI207" s="21"/>
      <c r="EJ207" s="21"/>
      <c r="EK207" s="21"/>
      <c r="EL207" s="21"/>
      <c r="EM207" s="21"/>
      <c r="EN207" s="21"/>
      <c r="EO207" s="21"/>
      <c r="EP207" s="21"/>
      <c r="EQ207" s="21"/>
      <c r="ER207" s="21"/>
      <c r="ES207" s="21"/>
      <c r="ET207" s="21"/>
      <c r="EU207" s="21"/>
      <c r="EV207" s="21"/>
      <c r="EW207" s="21"/>
      <c r="EX207" s="21"/>
      <c r="EY207" s="21"/>
      <c r="EZ207" s="21"/>
      <c r="FA207" s="21"/>
      <c r="FB207" s="21"/>
      <c r="FC207" s="21"/>
      <c r="FD207" s="21"/>
      <c r="FE207" s="21"/>
      <c r="FF207" s="21"/>
      <c r="FG207" s="21"/>
      <c r="FH207" s="21"/>
      <c r="FI207" s="21"/>
      <c r="FJ207" s="21"/>
      <c r="FK207" s="21"/>
      <c r="FL207" s="21"/>
      <c r="FM207" s="21"/>
      <c r="FN207" s="21"/>
      <c r="FO207" s="21"/>
      <c r="FP207" s="21"/>
      <c r="FQ207" s="21"/>
      <c r="FR207" s="21"/>
      <c r="FS207" s="21"/>
      <c r="FT207" s="21"/>
      <c r="FU207" s="21"/>
      <c r="FV207" s="21"/>
      <c r="FW207" s="21"/>
      <c r="FX207" s="21"/>
      <c r="FY207" s="21"/>
      <c r="FZ207" s="21"/>
      <c r="GA207" s="21"/>
      <c r="GB207" s="21"/>
      <c r="GC207" s="21"/>
      <c r="GD207" s="21"/>
      <c r="GE207" s="21"/>
      <c r="GF207" s="21"/>
      <c r="GG207" s="21"/>
      <c r="GH207" s="21"/>
      <c r="GI207" s="21"/>
      <c r="GJ207" s="21"/>
      <c r="GK207" s="21"/>
      <c r="GL207" s="21"/>
      <c r="GM207" s="21"/>
      <c r="GN207" s="21"/>
      <c r="GO207" s="21"/>
      <c r="GP207" s="21"/>
      <c r="GQ207" s="21"/>
      <c r="GR207" s="21"/>
      <c r="GS207" s="21"/>
      <c r="GT207" s="21"/>
      <c r="GU207" s="21"/>
      <c r="GV207" s="21"/>
      <c r="GW207" s="21"/>
      <c r="GX207" s="21"/>
      <c r="GY207" s="21"/>
      <c r="GZ207" s="21"/>
      <c r="HA207" s="21"/>
      <c r="HB207" s="21"/>
      <c r="HC207" s="21"/>
      <c r="HD207" s="21"/>
      <c r="HE207" s="21"/>
      <c r="HF207" s="21"/>
      <c r="HG207" s="21"/>
      <c r="HH207" s="21"/>
      <c r="HI207" s="21"/>
      <c r="HJ207" s="21"/>
      <c r="HK207" s="21"/>
      <c r="HL207" s="21"/>
      <c r="HM207" s="21"/>
      <c r="HN207" s="21"/>
      <c r="HO207" s="21"/>
      <c r="HP207" s="21"/>
      <c r="HQ207" s="21"/>
      <c r="HR207" s="21"/>
      <c r="HS207" s="21"/>
      <c r="HT207" s="21"/>
      <c r="HU207" s="21"/>
      <c r="HV207" s="21"/>
      <c r="HW207" s="21"/>
      <c r="HX207" s="21"/>
      <c r="HY207" s="21"/>
      <c r="HZ207" s="21"/>
      <c r="IA207" s="21"/>
      <c r="IB207" s="21"/>
      <c r="IC207" s="21"/>
      <c r="ID207" s="21"/>
      <c r="IE207" s="21"/>
      <c r="IF207" s="21"/>
      <c r="IG207" s="21"/>
      <c r="IH207" s="21"/>
      <c r="II207" s="21"/>
      <c r="IJ207" s="21"/>
      <c r="IK207" s="21"/>
      <c r="IL207" s="21"/>
      <c r="IM207" s="21"/>
      <c r="IN207" s="21"/>
      <c r="IO207" s="21"/>
      <c r="IP207" s="21"/>
      <c r="IQ207" s="21"/>
      <c r="IR207" s="21"/>
      <c r="IS207" s="21"/>
      <c r="IT207" s="21"/>
      <c r="IU207" s="21"/>
      <c r="IV207" s="21"/>
      <c r="IW207" s="21"/>
      <c r="IX207" s="21"/>
      <c r="IY207" s="21"/>
      <c r="IZ207" s="21"/>
      <c r="JA207" s="21"/>
      <c r="JB207" s="21"/>
      <c r="JC207" s="21"/>
      <c r="JD207" s="21"/>
      <c r="JE207" s="21"/>
      <c r="JF207" s="21"/>
      <c r="JG207" s="21"/>
      <c r="JH207" s="21"/>
      <c r="JI207" s="21"/>
      <c r="JJ207" s="21"/>
      <c r="JK207" s="21"/>
      <c r="JL207" s="21"/>
      <c r="JM207" s="21"/>
      <c r="JN207" s="21"/>
      <c r="JO207" s="21"/>
      <c r="JP207" s="21"/>
      <c r="JQ207" s="21"/>
      <c r="JR207" s="21"/>
      <c r="JS207" s="21"/>
      <c r="JT207" s="21"/>
      <c r="JU207" s="21"/>
      <c r="JV207" s="21"/>
      <c r="JW207" s="21"/>
      <c r="JX207" s="21"/>
      <c r="JY207" s="21"/>
      <c r="JZ207" s="21"/>
      <c r="KA207" s="21"/>
      <c r="KB207" s="21"/>
      <c r="KC207" s="21"/>
      <c r="KD207" s="21"/>
      <c r="KE207" s="21"/>
      <c r="KF207" s="21"/>
      <c r="KG207" s="21"/>
      <c r="KH207" s="21"/>
      <c r="KI207" s="21"/>
      <c r="KJ207" s="21"/>
      <c r="KK207" s="21"/>
      <c r="KL207" s="21"/>
      <c r="KM207" s="21"/>
      <c r="KN207" s="21"/>
      <c r="KO207" s="21"/>
      <c r="KP207" s="21"/>
      <c r="KQ207" s="21"/>
      <c r="KR207" s="21"/>
      <c r="KS207" s="21"/>
      <c r="KT207" s="21"/>
      <c r="KU207" s="21"/>
      <c r="KV207" s="21"/>
      <c r="KW207" s="21"/>
      <c r="KX207" s="21"/>
      <c r="KY207" s="21"/>
      <c r="KZ207" s="21"/>
      <c r="LA207" s="21"/>
      <c r="LB207" s="21"/>
      <c r="LC207" s="21"/>
      <c r="LD207" s="21"/>
      <c r="LE207" s="21"/>
      <c r="LF207" s="21"/>
      <c r="LG207" s="21"/>
      <c r="LH207" s="21"/>
      <c r="LI207" s="21"/>
      <c r="LJ207" s="21"/>
      <c r="LK207" s="21"/>
      <c r="LL207" s="21"/>
      <c r="LM207" s="21"/>
      <c r="LN207" s="21"/>
      <c r="LO207" s="21"/>
      <c r="LP207" s="21"/>
      <c r="LQ207" s="21"/>
      <c r="LR207" s="21"/>
      <c r="LS207" s="21"/>
      <c r="LT207" s="21"/>
      <c r="LU207" s="21"/>
      <c r="LV207" s="21"/>
      <c r="LW207" s="21"/>
      <c r="LX207" s="21"/>
      <c r="LY207" s="21"/>
      <c r="LZ207" s="21"/>
      <c r="MA207" s="21"/>
      <c r="MB207" s="21"/>
      <c r="MC207" s="21"/>
      <c r="MD207" s="21"/>
      <c r="ME207" s="21"/>
      <c r="MF207" s="21"/>
      <c r="MG207" s="21"/>
      <c r="MH207" s="21"/>
      <c r="MI207" s="21"/>
      <c r="MJ207" s="21"/>
      <c r="MK207" s="21"/>
      <c r="ML207" s="21"/>
      <c r="MM207" s="21"/>
      <c r="MN207" s="21"/>
      <c r="MO207" s="21"/>
      <c r="MP207" s="21"/>
      <c r="MQ207" s="21"/>
      <c r="MR207" s="21"/>
      <c r="MS207" s="21"/>
      <c r="MT207" s="21"/>
      <c r="MU207" s="21"/>
      <c r="MV207" s="21"/>
      <c r="MW207" s="21"/>
      <c r="MX207" s="21"/>
      <c r="MY207" s="21"/>
      <c r="MZ207" s="21"/>
      <c r="NA207" s="21"/>
      <c r="NB207" s="21"/>
      <c r="NC207" s="21"/>
      <c r="ND207" s="21"/>
      <c r="NE207" s="21"/>
      <c r="NF207" s="21"/>
      <c r="NG207" s="21"/>
      <c r="NH207" s="21"/>
      <c r="NI207" s="21"/>
      <c r="NJ207" s="21"/>
      <c r="NK207" s="21"/>
      <c r="NL207" s="21"/>
      <c r="NM207" s="21"/>
      <c r="NN207" s="21"/>
      <c r="NO207" s="21"/>
      <c r="NP207" s="21"/>
      <c r="NQ207" s="21"/>
      <c r="NR207" s="21"/>
      <c r="NS207" s="21"/>
      <c r="NT207" s="21"/>
      <c r="NU207" s="21"/>
      <c r="NV207" s="21"/>
      <c r="NW207" s="21"/>
      <c r="NX207" s="21"/>
      <c r="NY207" s="21"/>
      <c r="NZ207" s="21"/>
      <c r="OA207" s="21"/>
      <c r="OB207" s="21"/>
      <c r="OC207" s="21"/>
      <c r="OD207" s="21"/>
      <c r="OE207" s="21"/>
      <c r="OF207" s="21"/>
      <c r="OG207" s="21"/>
      <c r="OH207" s="21"/>
      <c r="OI207" s="21"/>
      <c r="OJ207" s="21"/>
      <c r="OK207" s="21"/>
      <c r="OL207" s="21"/>
      <c r="OM207" s="21"/>
      <c r="ON207" s="21"/>
      <c r="OO207" s="21"/>
      <c r="OP207" s="21"/>
      <c r="OQ207" s="21"/>
      <c r="OR207" s="21"/>
      <c r="OS207" s="21"/>
      <c r="OT207" s="21"/>
      <c r="OU207" s="21"/>
      <c r="OV207" s="21"/>
      <c r="OW207" s="21"/>
      <c r="OX207" s="21"/>
      <c r="OY207" s="21"/>
      <c r="OZ207" s="21"/>
      <c r="PA207" s="21"/>
      <c r="PB207" s="21"/>
      <c r="PC207" s="21"/>
      <c r="PD207" s="21"/>
      <c r="PE207" s="21"/>
      <c r="PF207" s="21"/>
      <c r="PG207" s="21"/>
      <c r="PH207" s="21"/>
      <c r="PI207" s="21"/>
      <c r="PJ207" s="21"/>
      <c r="PK207" s="21"/>
      <c r="PL207" s="21"/>
      <c r="PM207" s="21"/>
      <c r="PN207" s="21"/>
      <c r="PO207" s="21"/>
      <c r="PP207" s="21"/>
      <c r="PQ207" s="21"/>
      <c r="PR207" s="21"/>
      <c r="PS207" s="21"/>
      <c r="PT207" s="21"/>
      <c r="PU207" s="21"/>
      <c r="PV207" s="21"/>
      <c r="PW207" s="21"/>
      <c r="PX207" s="21"/>
      <c r="PY207" s="21"/>
      <c r="PZ207" s="21"/>
      <c r="QA207" s="21"/>
      <c r="QB207" s="21"/>
      <c r="QC207" s="21"/>
      <c r="QD207" s="21"/>
      <c r="QE207" s="21"/>
      <c r="QF207" s="21"/>
      <c r="QG207" s="21"/>
      <c r="QH207" s="21"/>
      <c r="QI207" s="21"/>
      <c r="QJ207" s="21"/>
      <c r="QK207" s="21"/>
      <c r="QL207" s="21"/>
      <c r="QM207" s="21"/>
      <c r="QN207" s="21"/>
      <c r="QO207" s="21"/>
      <c r="QP207" s="21"/>
      <c r="QQ207" s="21"/>
      <c r="QR207" s="21"/>
      <c r="QS207" s="21"/>
      <c r="QT207" s="21"/>
      <c r="QU207" s="21"/>
      <c r="QV207" s="21"/>
      <c r="QW207" s="21"/>
      <c r="QX207" s="21"/>
      <c r="QY207" s="21"/>
      <c r="QZ207" s="21"/>
      <c r="RA207" s="21"/>
      <c r="RB207" s="21"/>
      <c r="RC207" s="21"/>
      <c r="RD207" s="21"/>
      <c r="RE207" s="21"/>
      <c r="RF207" s="21"/>
      <c r="RG207" s="21"/>
      <c r="RH207" s="21"/>
      <c r="RI207" s="21"/>
      <c r="RJ207" s="21"/>
      <c r="RK207" s="21"/>
      <c r="RL207" s="21"/>
      <c r="RM207" s="21"/>
      <c r="RN207" s="21"/>
      <c r="RO207" s="21"/>
      <c r="RP207" s="21"/>
      <c r="RQ207" s="21"/>
      <c r="RR207" s="21"/>
      <c r="RS207" s="21"/>
      <c r="RT207" s="21"/>
      <c r="RU207" s="21"/>
      <c r="RV207" s="21"/>
      <c r="RW207" s="21"/>
      <c r="RX207" s="21"/>
      <c r="RY207" s="21"/>
      <c r="RZ207" s="21"/>
      <c r="SA207" s="21"/>
      <c r="SB207" s="21"/>
      <c r="SC207" s="21"/>
      <c r="SD207" s="21"/>
      <c r="SE207" s="21"/>
      <c r="SF207" s="21"/>
      <c r="SG207" s="21"/>
      <c r="SH207" s="21"/>
      <c r="SI207" s="21"/>
      <c r="SJ207" s="21"/>
      <c r="SK207" s="21"/>
      <c r="SL207" s="21"/>
      <c r="SM207" s="21"/>
      <c r="SN207" s="21"/>
      <c r="SO207" s="21"/>
      <c r="SP207" s="21"/>
      <c r="SQ207" s="21"/>
      <c r="SR207" s="21"/>
      <c r="SS207" s="21"/>
      <c r="ST207" s="21"/>
      <c r="SU207" s="21"/>
      <c r="SV207" s="21"/>
      <c r="SW207" s="21"/>
      <c r="SX207" s="21"/>
      <c r="SY207" s="21"/>
      <c r="SZ207" s="21"/>
      <c r="TA207" s="21"/>
      <c r="TB207" s="21"/>
      <c r="TC207" s="21"/>
      <c r="TD207" s="21"/>
      <c r="TE207" s="21"/>
      <c r="TF207" s="21"/>
      <c r="TG207" s="21"/>
      <c r="TH207" s="21"/>
      <c r="TI207" s="21"/>
      <c r="TJ207" s="21"/>
      <c r="TK207" s="21"/>
      <c r="TL207" s="21"/>
      <c r="TM207" s="21"/>
      <c r="TN207" s="21"/>
      <c r="TO207" s="21"/>
      <c r="TP207" s="21"/>
      <c r="TQ207" s="21"/>
      <c r="TR207" s="21"/>
      <c r="TS207" s="21"/>
      <c r="TT207" s="21"/>
      <c r="TU207" s="21"/>
      <c r="TV207" s="21"/>
      <c r="TW207" s="21"/>
      <c r="TX207" s="21"/>
      <c r="TY207" s="21"/>
      <c r="TZ207" s="21"/>
      <c r="UA207" s="21"/>
      <c r="UB207" s="21"/>
      <c r="UC207" s="21"/>
      <c r="UD207" s="21"/>
      <c r="UE207" s="21"/>
      <c r="UF207" s="21"/>
      <c r="UG207" s="21"/>
      <c r="UH207" s="21"/>
      <c r="UI207" s="21"/>
      <c r="UJ207" s="21"/>
      <c r="UK207" s="21"/>
      <c r="UL207" s="21"/>
      <c r="UM207" s="21"/>
      <c r="UN207" s="21"/>
      <c r="UO207" s="21"/>
      <c r="UP207" s="21"/>
      <c r="UQ207" s="21"/>
      <c r="UR207" s="21"/>
      <c r="US207" s="21"/>
      <c r="UT207" s="21"/>
      <c r="UU207" s="21"/>
      <c r="UV207" s="21"/>
      <c r="UW207" s="21"/>
      <c r="UX207" s="21"/>
      <c r="UY207" s="21"/>
      <c r="UZ207" s="21"/>
      <c r="VA207" s="21"/>
      <c r="VB207" s="21"/>
      <c r="VC207" s="21"/>
      <c r="VD207" s="21"/>
      <c r="VE207" s="21"/>
      <c r="VF207" s="21"/>
      <c r="VG207" s="21"/>
      <c r="VH207" s="21"/>
      <c r="VI207" s="21"/>
      <c r="VJ207" s="21"/>
      <c r="VK207" s="21"/>
      <c r="VL207" s="21"/>
      <c r="VM207" s="21"/>
      <c r="VN207" s="21"/>
      <c r="VO207" s="21"/>
      <c r="VP207" s="21"/>
      <c r="VQ207" s="21"/>
      <c r="VR207" s="21"/>
      <c r="VS207" s="21"/>
      <c r="VT207" s="21"/>
      <c r="VU207" s="21"/>
      <c r="VV207" s="21"/>
      <c r="VW207" s="21"/>
      <c r="VX207" s="21"/>
      <c r="VY207" s="21"/>
      <c r="VZ207" s="21"/>
      <c r="WA207" s="21"/>
      <c r="WB207" s="21"/>
      <c r="WC207" s="21"/>
      <c r="WD207" s="21"/>
      <c r="WE207" s="21"/>
      <c r="WF207" s="21"/>
      <c r="WG207" s="21"/>
      <c r="WH207" s="21"/>
      <c r="WI207" s="21"/>
      <c r="WJ207" s="21"/>
      <c r="WK207" s="21"/>
      <c r="WL207" s="21"/>
      <c r="WM207" s="21"/>
      <c r="WN207" s="21"/>
      <c r="WO207" s="21"/>
      <c r="WP207" s="21"/>
      <c r="WQ207" s="21"/>
      <c r="WR207" s="21"/>
      <c r="WS207" s="21"/>
      <c r="WT207" s="21"/>
      <c r="WU207" s="21"/>
      <c r="WV207" s="21"/>
      <c r="WW207" s="21"/>
      <c r="WX207" s="21"/>
      <c r="WY207" s="21"/>
      <c r="WZ207" s="21"/>
      <c r="XA207" s="21"/>
      <c r="XB207" s="21"/>
      <c r="XC207" s="21"/>
      <c r="XD207" s="21"/>
      <c r="XE207" s="21"/>
      <c r="XF207" s="21"/>
      <c r="XG207" s="21"/>
      <c r="XH207" s="21"/>
      <c r="XI207" s="21"/>
      <c r="XJ207" s="21"/>
      <c r="XK207" s="21"/>
      <c r="XL207" s="21"/>
      <c r="XM207" s="21"/>
      <c r="XN207" s="21"/>
      <c r="XO207" s="21"/>
      <c r="XP207" s="21"/>
      <c r="XQ207" s="21"/>
      <c r="XR207" s="21"/>
      <c r="XS207" s="21"/>
      <c r="XT207" s="21"/>
      <c r="XU207" s="21"/>
      <c r="XV207" s="21"/>
      <c r="XW207" s="21"/>
      <c r="XX207" s="21"/>
      <c r="XY207" s="21"/>
      <c r="XZ207" s="21"/>
      <c r="YA207" s="21"/>
      <c r="YB207" s="21"/>
      <c r="YC207" s="21"/>
      <c r="YD207" s="21"/>
      <c r="YE207" s="21"/>
      <c r="YF207" s="21"/>
      <c r="YG207" s="21"/>
      <c r="YH207" s="21"/>
      <c r="YI207" s="21"/>
      <c r="YJ207" s="21"/>
      <c r="YK207" s="21"/>
      <c r="YL207" s="21"/>
      <c r="YM207" s="21"/>
      <c r="YN207" s="21"/>
      <c r="YO207" s="21"/>
      <c r="YP207" s="21"/>
      <c r="YQ207" s="21"/>
      <c r="YR207" s="21"/>
      <c r="YS207" s="21"/>
      <c r="YT207" s="21"/>
      <c r="YU207" s="21"/>
      <c r="YV207" s="21"/>
      <c r="YW207" s="21"/>
      <c r="YX207" s="21"/>
      <c r="YY207" s="21"/>
      <c r="YZ207" s="21"/>
      <c r="ZA207" s="21"/>
      <c r="ZB207" s="21"/>
      <c r="ZC207" s="21"/>
      <c r="ZD207" s="21"/>
      <c r="ZE207" s="21"/>
      <c r="ZF207" s="21"/>
      <c r="ZG207" s="21"/>
      <c r="ZH207" s="21"/>
      <c r="ZI207" s="21"/>
      <c r="ZJ207" s="21"/>
      <c r="ZK207" s="21"/>
      <c r="ZL207" s="21"/>
      <c r="ZM207" s="21"/>
      <c r="ZN207" s="21"/>
      <c r="ZO207" s="21"/>
      <c r="ZP207" s="21"/>
      <c r="ZQ207" s="21"/>
      <c r="ZR207" s="21"/>
      <c r="ZS207" s="21"/>
      <c r="ZT207" s="21"/>
      <c r="ZU207" s="21"/>
      <c r="ZV207" s="21"/>
      <c r="ZW207" s="21"/>
      <c r="ZX207" s="21"/>
      <c r="ZY207" s="21"/>
      <c r="ZZ207" s="21"/>
      <c r="AAA207" s="21"/>
      <c r="AAB207" s="21"/>
      <c r="AAC207" s="21"/>
      <c r="AAD207" s="21"/>
      <c r="AAE207" s="21"/>
      <c r="AAF207" s="21"/>
      <c r="AAG207" s="21"/>
      <c r="AAH207" s="21"/>
      <c r="AAI207" s="21"/>
      <c r="AAJ207" s="21"/>
      <c r="AAK207" s="21"/>
      <c r="AAL207" s="21"/>
      <c r="AAM207" s="21"/>
      <c r="AAN207" s="21"/>
      <c r="AAO207" s="21"/>
      <c r="AAP207" s="21"/>
      <c r="AAQ207" s="21"/>
      <c r="AAR207" s="21"/>
      <c r="AAS207" s="21"/>
      <c r="AAT207" s="21"/>
      <c r="AAU207" s="21"/>
      <c r="AAV207" s="21"/>
      <c r="AAW207" s="21"/>
      <c r="AAX207" s="21"/>
      <c r="AAY207" s="21"/>
      <c r="AAZ207" s="21"/>
      <c r="ABA207" s="21"/>
      <c r="ABB207" s="21"/>
      <c r="ABC207" s="21"/>
      <c r="ABD207" s="21"/>
      <c r="ABE207" s="21"/>
      <c r="ABF207" s="21"/>
      <c r="ABG207" s="21"/>
      <c r="ABH207" s="21"/>
      <c r="ABI207" s="21"/>
      <c r="ABJ207" s="21"/>
      <c r="ABK207" s="21"/>
      <c r="ABL207" s="21"/>
      <c r="ABM207" s="21"/>
      <c r="ABN207" s="21"/>
      <c r="ABO207" s="21"/>
      <c r="ABP207" s="21"/>
      <c r="ABQ207" s="21"/>
      <c r="ABR207" s="21"/>
      <c r="ABS207" s="21"/>
      <c r="ABT207" s="21"/>
      <c r="ABU207" s="21"/>
      <c r="ABV207" s="21"/>
      <c r="ABW207" s="21"/>
      <c r="ABX207" s="21"/>
      <c r="ABY207" s="21"/>
      <c r="ABZ207" s="21"/>
      <c r="ACA207" s="21"/>
      <c r="ACB207" s="21"/>
      <c r="ACC207" s="21"/>
      <c r="ACD207" s="21"/>
      <c r="ACE207" s="21"/>
      <c r="ACF207" s="21"/>
      <c r="ACG207" s="21"/>
      <c r="ACH207" s="21"/>
      <c r="ACI207" s="21"/>
      <c r="ACJ207" s="21"/>
      <c r="ACK207" s="21"/>
      <c r="ACL207" s="21"/>
      <c r="ACM207" s="21"/>
      <c r="ACN207" s="21"/>
      <c r="ACO207" s="21"/>
      <c r="ACP207" s="21"/>
      <c r="ACQ207" s="21"/>
      <c r="ACR207" s="21"/>
      <c r="ACS207" s="21"/>
      <c r="ACT207" s="21"/>
      <c r="ACU207" s="21"/>
      <c r="ACV207" s="21"/>
      <c r="ACW207" s="21"/>
      <c r="ACX207" s="21"/>
      <c r="ACY207" s="21"/>
      <c r="ACZ207" s="21"/>
      <c r="ADA207" s="21"/>
      <c r="ADB207" s="21"/>
      <c r="ADC207" s="21"/>
      <c r="ADD207" s="21"/>
      <c r="ADE207" s="21"/>
      <c r="ADF207" s="21"/>
      <c r="ADG207" s="21"/>
      <c r="ADH207" s="21"/>
      <c r="ADI207" s="21"/>
      <c r="ADJ207" s="21"/>
      <c r="ADK207" s="21"/>
      <c r="ADL207" s="21"/>
      <c r="ADM207" s="21"/>
      <c r="ADN207" s="21"/>
      <c r="ADO207" s="21"/>
      <c r="ADP207" s="21"/>
      <c r="ADQ207" s="21"/>
      <c r="ADR207" s="21"/>
      <c r="ADS207" s="21"/>
      <c r="ADT207" s="21"/>
      <c r="ADU207" s="21"/>
      <c r="ADV207" s="21"/>
      <c r="ADW207" s="21"/>
      <c r="ADX207" s="21"/>
      <c r="ADY207" s="21"/>
      <c r="ADZ207" s="21"/>
      <c r="AEA207" s="21"/>
      <c r="AEB207" s="21"/>
      <c r="AEC207" s="21"/>
      <c r="AED207" s="21"/>
      <c r="AEE207" s="21"/>
      <c r="AEF207" s="21"/>
      <c r="AEG207" s="21"/>
      <c r="AEH207" s="21"/>
      <c r="AEI207" s="21"/>
      <c r="AEJ207" s="21"/>
      <c r="AEK207" s="21"/>
      <c r="AEL207" s="21"/>
      <c r="AEM207" s="21"/>
      <c r="AEN207" s="21"/>
      <c r="AEO207" s="21"/>
      <c r="AEP207" s="21"/>
      <c r="AEQ207" s="21"/>
      <c r="AER207" s="21"/>
      <c r="AES207" s="21"/>
      <c r="AET207" s="21"/>
      <c r="AEU207" s="21"/>
      <c r="AEV207" s="21"/>
      <c r="AEW207" s="21"/>
      <c r="AEX207" s="21"/>
      <c r="AEY207" s="21"/>
      <c r="AEZ207" s="21"/>
      <c r="AFA207" s="21"/>
      <c r="AFB207" s="21"/>
      <c r="AFC207" s="21"/>
      <c r="AFD207" s="21"/>
      <c r="AFE207" s="21"/>
      <c r="AFF207" s="21"/>
      <c r="AFG207" s="21"/>
      <c r="AFH207" s="21"/>
      <c r="AFI207" s="21"/>
      <c r="AFJ207" s="21"/>
      <c r="AFK207" s="21"/>
      <c r="AFL207" s="21"/>
      <c r="AFM207" s="21"/>
      <c r="AFN207" s="21"/>
      <c r="AFO207" s="21"/>
      <c r="AFP207" s="21"/>
      <c r="AFQ207" s="21"/>
      <c r="AFR207" s="21"/>
      <c r="AFS207" s="21"/>
      <c r="AFT207" s="21"/>
      <c r="AFU207" s="21"/>
      <c r="AFV207" s="21"/>
      <c r="AFW207" s="21"/>
      <c r="AFX207" s="21"/>
      <c r="AFY207" s="21"/>
      <c r="AFZ207" s="21"/>
      <c r="AGA207" s="21"/>
      <c r="AGB207" s="21"/>
      <c r="AGC207" s="21"/>
      <c r="AGD207" s="21"/>
      <c r="AGE207" s="21"/>
      <c r="AGF207" s="21"/>
      <c r="AGG207" s="21"/>
      <c r="AGH207" s="21"/>
      <c r="AGI207" s="21"/>
      <c r="AGJ207" s="21"/>
      <c r="AGK207" s="21"/>
      <c r="AGL207" s="21"/>
      <c r="AGM207" s="21"/>
      <c r="AGN207" s="21"/>
      <c r="AGO207" s="21"/>
      <c r="AGP207" s="21"/>
      <c r="AGQ207" s="21"/>
      <c r="AGR207" s="21"/>
      <c r="AGS207" s="21"/>
      <c r="AGT207" s="21"/>
      <c r="AGU207" s="21"/>
      <c r="AGV207" s="21"/>
      <c r="AGW207" s="21"/>
      <c r="AGX207" s="21"/>
      <c r="AGY207" s="21"/>
      <c r="AGZ207" s="21"/>
      <c r="AHA207" s="21"/>
      <c r="AHB207" s="21"/>
      <c r="AHC207" s="21"/>
      <c r="AHD207" s="21"/>
      <c r="AHE207" s="21"/>
      <c r="AHF207" s="21"/>
      <c r="AHG207" s="21"/>
      <c r="AHH207" s="21"/>
      <c r="AHI207" s="21"/>
      <c r="AHJ207" s="21"/>
      <c r="AHK207" s="21"/>
      <c r="AHL207" s="21"/>
      <c r="AHM207" s="21"/>
      <c r="AHN207" s="21"/>
      <c r="AHO207" s="21"/>
      <c r="AHP207" s="21"/>
      <c r="AHQ207" s="21"/>
      <c r="AHR207" s="21"/>
      <c r="AHS207" s="21"/>
      <c r="AHT207" s="21"/>
      <c r="AHU207" s="21"/>
      <c r="AHV207" s="21"/>
      <c r="AHW207" s="21"/>
      <c r="AHX207" s="21"/>
      <c r="AHY207" s="21"/>
      <c r="AHZ207" s="21"/>
      <c r="AIA207" s="21"/>
      <c r="AIB207" s="21"/>
      <c r="AIC207" s="21"/>
      <c r="AID207" s="21"/>
      <c r="AIE207" s="21"/>
      <c r="AIF207" s="21"/>
      <c r="AIG207" s="21"/>
      <c r="AIH207" s="21"/>
      <c r="AII207" s="21"/>
      <c r="AIJ207" s="21"/>
      <c r="AIK207" s="21"/>
      <c r="AIL207" s="21"/>
      <c r="AIM207" s="21"/>
      <c r="AIN207" s="21"/>
      <c r="AIO207" s="21"/>
      <c r="AIP207" s="21"/>
      <c r="AIQ207" s="21"/>
      <c r="AIR207" s="21"/>
      <c r="AIS207" s="21"/>
      <c r="AIT207" s="21"/>
      <c r="AIU207" s="21"/>
      <c r="AIV207" s="21"/>
      <c r="AIW207" s="21"/>
      <c r="AIX207" s="21"/>
      <c r="AIY207" s="21"/>
      <c r="AIZ207" s="21"/>
      <c r="AJA207" s="21"/>
      <c r="AJB207" s="21"/>
      <c r="AJC207" s="21"/>
      <c r="AJD207" s="21"/>
      <c r="AJE207" s="21"/>
      <c r="AJF207" s="21"/>
      <c r="AJG207" s="21"/>
      <c r="AJH207" s="21"/>
      <c r="AJI207" s="21"/>
      <c r="AJJ207" s="21"/>
      <c r="AJK207" s="21"/>
      <c r="AJL207" s="21"/>
      <c r="AJM207" s="21"/>
      <c r="AJN207" s="21"/>
      <c r="AJO207" s="21"/>
      <c r="AJP207" s="21"/>
      <c r="AJQ207" s="21"/>
      <c r="AJR207" s="21"/>
      <c r="AJS207" s="21"/>
      <c r="AJT207" s="21"/>
      <c r="AJU207" s="21"/>
      <c r="AJV207" s="21"/>
      <c r="AJW207" s="21"/>
      <c r="AJX207" s="21"/>
      <c r="AJY207" s="21"/>
      <c r="AJZ207" s="21"/>
      <c r="AKA207" s="21"/>
      <c r="AKB207" s="21"/>
      <c r="AKC207" s="21"/>
      <c r="AKD207" s="21"/>
      <c r="AKE207" s="21"/>
      <c r="AKF207" s="21"/>
      <c r="AKG207" s="21"/>
      <c r="AKH207" s="21"/>
      <c r="AKI207" s="21"/>
      <c r="AKJ207" s="21"/>
      <c r="AKK207" s="21"/>
      <c r="AKL207" s="21"/>
      <c r="AKM207" s="21"/>
      <c r="AKN207" s="21"/>
      <c r="AKO207" s="21"/>
      <c r="AKP207" s="21"/>
      <c r="AKQ207" s="21"/>
      <c r="AKR207" s="21"/>
      <c r="AKS207" s="21"/>
      <c r="AKT207" s="21"/>
      <c r="AKU207" s="21"/>
      <c r="AKV207" s="21"/>
      <c r="AKW207" s="21"/>
      <c r="AKX207" s="21"/>
      <c r="AKY207" s="21"/>
      <c r="AKZ207" s="21"/>
      <c r="ALA207" s="21"/>
      <c r="ALB207" s="21"/>
      <c r="ALC207" s="21"/>
      <c r="ALD207" s="21"/>
      <c r="ALE207" s="21"/>
      <c r="ALF207" s="21"/>
      <c r="ALG207" s="21"/>
      <c r="ALH207" s="21"/>
      <c r="ALI207" s="21"/>
      <c r="ALJ207" s="21"/>
      <c r="ALK207" s="21"/>
      <c r="ALL207" s="21"/>
      <c r="ALM207" s="21"/>
      <c r="ALN207" s="21"/>
      <c r="ALO207" s="21"/>
      <c r="ALP207" s="21"/>
      <c r="ALQ207" s="21"/>
      <c r="ALR207" s="21"/>
      <c r="ALS207" s="21"/>
      <c r="ALT207" s="21"/>
      <c r="ALU207" s="21"/>
      <c r="ALV207" s="21"/>
      <c r="ALW207" s="21"/>
      <c r="ALX207" s="21"/>
      <c r="ALY207" s="21"/>
      <c r="ALZ207" s="21"/>
      <c r="AMA207" s="21"/>
      <c r="AMB207" s="21"/>
      <c r="AMC207" s="21"/>
      <c r="AMD207" s="21"/>
      <c r="AME207" s="21"/>
      <c r="AMF207" s="21"/>
      <c r="AMG207" s="21"/>
      <c r="AMH207" s="21"/>
      <c r="AMI207" s="21"/>
      <c r="AMJ207" s="21"/>
      <c r="AMK207" s="21"/>
      <c r="AML207" s="21"/>
      <c r="AMM207" s="21"/>
      <c r="AMN207" s="21"/>
      <c r="AMO207" s="21"/>
      <c r="AMP207" s="21"/>
      <c r="AMQ207" s="21"/>
      <c r="AMR207" s="21"/>
      <c r="AMS207" s="21"/>
      <c r="AMT207" s="21"/>
      <c r="AMU207" s="21"/>
      <c r="AMV207" s="21"/>
      <c r="AMW207" s="21"/>
    </row>
    <row r="208" spans="1:1037" s="33" customFormat="1" ht="154.5" hidden="1" thickTop="1" thickBot="1" x14ac:dyDescent="0.25">
      <c r="A208" s="23" t="s">
        <v>201</v>
      </c>
      <c r="B208" s="23" t="s">
        <v>141</v>
      </c>
      <c r="C208" s="23" t="s">
        <v>289</v>
      </c>
      <c r="D208" s="23" t="s">
        <v>83</v>
      </c>
      <c r="E208" s="23" t="s">
        <v>1053</v>
      </c>
      <c r="F208" s="23" t="s">
        <v>1057</v>
      </c>
      <c r="G208" s="23" t="s">
        <v>1055</v>
      </c>
      <c r="H208" s="23" t="s">
        <v>1055</v>
      </c>
      <c r="I208" s="24" t="s">
        <v>367</v>
      </c>
      <c r="J208" s="189" t="str">
        <f>+VLOOKUP(I208,Feuil1!A:C,2,FALSE)</f>
        <v>R10-1-2-1</v>
      </c>
      <c r="K208" s="24" t="s">
        <v>368</v>
      </c>
      <c r="L208" s="29"/>
      <c r="M208" s="59">
        <v>3</v>
      </c>
      <c r="N208" s="60">
        <v>3</v>
      </c>
      <c r="O208" s="42">
        <f t="shared" si="15"/>
        <v>9</v>
      </c>
      <c r="P208" s="42">
        <f t="shared" si="16"/>
        <v>3</v>
      </c>
      <c r="Q208" s="44" t="s">
        <v>369</v>
      </c>
      <c r="R208" s="59">
        <v>5</v>
      </c>
      <c r="S208" s="25" t="s">
        <v>370</v>
      </c>
      <c r="T208" s="59">
        <v>5</v>
      </c>
      <c r="U208" s="25" t="s">
        <v>371</v>
      </c>
      <c r="V208" s="59">
        <v>5</v>
      </c>
      <c r="W208" s="41">
        <f t="shared" si="17"/>
        <v>15</v>
      </c>
      <c r="X208" s="50">
        <f t="shared" si="18"/>
        <v>1</v>
      </c>
      <c r="Y208" s="52">
        <f t="shared" si="19"/>
        <v>3</v>
      </c>
      <c r="Z208" s="23"/>
      <c r="AA208" s="57" t="s">
        <v>2196</v>
      </c>
      <c r="AB208" s="23"/>
      <c r="AC208" s="23"/>
      <c r="AD208" s="23" t="s">
        <v>2197</v>
      </c>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c r="BF208" s="21"/>
      <c r="BG208" s="21"/>
      <c r="BH208" s="21"/>
      <c r="BI208" s="21"/>
      <c r="BJ208" s="21"/>
      <c r="BK208" s="21"/>
      <c r="BL208" s="21"/>
      <c r="BM208" s="21"/>
      <c r="BN208" s="21"/>
      <c r="BO208" s="21"/>
      <c r="BP208" s="21"/>
      <c r="BQ208" s="21"/>
      <c r="BR208" s="21"/>
      <c r="BS208" s="21"/>
      <c r="BT208" s="21"/>
      <c r="BU208" s="21"/>
      <c r="BV208" s="21"/>
      <c r="BW208" s="21"/>
      <c r="BX208" s="21"/>
      <c r="BY208" s="21"/>
      <c r="BZ208" s="21"/>
      <c r="CA208" s="21"/>
      <c r="CB208" s="21"/>
      <c r="CC208" s="21"/>
      <c r="CD208" s="21"/>
      <c r="CE208" s="21"/>
      <c r="CF208" s="21"/>
      <c r="CG208" s="21"/>
      <c r="CH208" s="21"/>
      <c r="CI208" s="21"/>
      <c r="CJ208" s="21"/>
      <c r="CK208" s="21"/>
      <c r="CL208" s="21"/>
      <c r="CM208" s="21"/>
      <c r="CN208" s="21"/>
      <c r="CO208" s="21"/>
      <c r="CP208" s="21"/>
      <c r="CQ208" s="21"/>
      <c r="CR208" s="21"/>
      <c r="CS208" s="21"/>
      <c r="CT208" s="21"/>
      <c r="CU208" s="21"/>
      <c r="CV208" s="21"/>
      <c r="CW208" s="21"/>
      <c r="CX208" s="21"/>
      <c r="CY208" s="21"/>
      <c r="CZ208" s="21"/>
      <c r="DA208" s="21"/>
      <c r="DB208" s="21"/>
      <c r="DC208" s="21"/>
      <c r="DD208" s="21"/>
      <c r="DE208" s="21"/>
      <c r="DF208" s="21"/>
      <c r="DG208" s="21"/>
      <c r="DH208" s="21"/>
      <c r="DI208" s="21"/>
      <c r="DJ208" s="21"/>
      <c r="DK208" s="21"/>
      <c r="DL208" s="21"/>
      <c r="DM208" s="21"/>
      <c r="DN208" s="21"/>
      <c r="DO208" s="21"/>
      <c r="DP208" s="21"/>
      <c r="DQ208" s="21"/>
      <c r="DR208" s="21"/>
      <c r="DS208" s="21"/>
      <c r="DT208" s="21"/>
      <c r="DU208" s="21"/>
      <c r="DV208" s="21"/>
      <c r="DW208" s="21"/>
      <c r="DX208" s="21"/>
      <c r="DY208" s="21"/>
      <c r="DZ208" s="21"/>
      <c r="EA208" s="21"/>
      <c r="EB208" s="21"/>
      <c r="EC208" s="21"/>
      <c r="ED208" s="21"/>
      <c r="EE208" s="21"/>
      <c r="EF208" s="21"/>
      <c r="EG208" s="21"/>
      <c r="EH208" s="21"/>
      <c r="EI208" s="21"/>
      <c r="EJ208" s="21"/>
      <c r="EK208" s="21"/>
      <c r="EL208" s="21"/>
      <c r="EM208" s="21"/>
      <c r="EN208" s="21"/>
      <c r="EO208" s="21"/>
      <c r="EP208" s="21"/>
      <c r="EQ208" s="21"/>
      <c r="ER208" s="21"/>
      <c r="ES208" s="21"/>
      <c r="ET208" s="21"/>
      <c r="EU208" s="21"/>
      <c r="EV208" s="21"/>
      <c r="EW208" s="21"/>
      <c r="EX208" s="21"/>
      <c r="EY208" s="21"/>
      <c r="EZ208" s="21"/>
      <c r="FA208" s="21"/>
      <c r="FB208" s="21"/>
      <c r="FC208" s="21"/>
      <c r="FD208" s="21"/>
      <c r="FE208" s="21"/>
      <c r="FF208" s="21"/>
      <c r="FG208" s="21"/>
      <c r="FH208" s="21"/>
      <c r="FI208" s="21"/>
      <c r="FJ208" s="21"/>
      <c r="FK208" s="21"/>
      <c r="FL208" s="21"/>
      <c r="FM208" s="21"/>
      <c r="FN208" s="21"/>
      <c r="FO208" s="21"/>
      <c r="FP208" s="21"/>
      <c r="FQ208" s="21"/>
      <c r="FR208" s="21"/>
      <c r="FS208" s="21"/>
      <c r="FT208" s="21"/>
      <c r="FU208" s="21"/>
      <c r="FV208" s="21"/>
      <c r="FW208" s="21"/>
      <c r="FX208" s="21"/>
      <c r="FY208" s="21"/>
      <c r="FZ208" s="21"/>
      <c r="GA208" s="21"/>
      <c r="GB208" s="21"/>
      <c r="GC208" s="21"/>
      <c r="GD208" s="21"/>
      <c r="GE208" s="21"/>
      <c r="GF208" s="21"/>
      <c r="GG208" s="21"/>
      <c r="GH208" s="21"/>
      <c r="GI208" s="21"/>
      <c r="GJ208" s="21"/>
      <c r="GK208" s="21"/>
      <c r="GL208" s="21"/>
      <c r="GM208" s="21"/>
      <c r="GN208" s="21"/>
      <c r="GO208" s="21"/>
      <c r="GP208" s="21"/>
      <c r="GQ208" s="21"/>
      <c r="GR208" s="21"/>
      <c r="GS208" s="21"/>
      <c r="GT208" s="21"/>
      <c r="GU208" s="21"/>
      <c r="GV208" s="21"/>
      <c r="GW208" s="21"/>
      <c r="GX208" s="21"/>
      <c r="GY208" s="21"/>
      <c r="GZ208" s="21"/>
      <c r="HA208" s="21"/>
      <c r="HB208" s="21"/>
      <c r="HC208" s="21"/>
      <c r="HD208" s="21"/>
      <c r="HE208" s="21"/>
      <c r="HF208" s="21"/>
      <c r="HG208" s="21"/>
      <c r="HH208" s="21"/>
      <c r="HI208" s="21"/>
      <c r="HJ208" s="21"/>
      <c r="HK208" s="21"/>
      <c r="HL208" s="21"/>
      <c r="HM208" s="21"/>
      <c r="HN208" s="21"/>
      <c r="HO208" s="21"/>
      <c r="HP208" s="21"/>
      <c r="HQ208" s="21"/>
      <c r="HR208" s="21"/>
      <c r="HS208" s="21"/>
      <c r="HT208" s="21"/>
      <c r="HU208" s="21"/>
      <c r="HV208" s="21"/>
      <c r="HW208" s="21"/>
      <c r="HX208" s="21"/>
      <c r="HY208" s="21"/>
      <c r="HZ208" s="21"/>
      <c r="IA208" s="21"/>
      <c r="IB208" s="21"/>
      <c r="IC208" s="21"/>
      <c r="ID208" s="21"/>
      <c r="IE208" s="21"/>
      <c r="IF208" s="21"/>
      <c r="IG208" s="21"/>
      <c r="IH208" s="21"/>
      <c r="II208" s="21"/>
      <c r="IJ208" s="21"/>
      <c r="IK208" s="21"/>
      <c r="IL208" s="21"/>
      <c r="IM208" s="21"/>
      <c r="IN208" s="21"/>
      <c r="IO208" s="21"/>
      <c r="IP208" s="21"/>
      <c r="IQ208" s="21"/>
      <c r="IR208" s="21"/>
      <c r="IS208" s="21"/>
      <c r="IT208" s="21"/>
      <c r="IU208" s="21"/>
      <c r="IV208" s="21"/>
      <c r="IW208" s="21"/>
      <c r="IX208" s="21"/>
      <c r="IY208" s="21"/>
      <c r="IZ208" s="21"/>
      <c r="JA208" s="21"/>
      <c r="JB208" s="21"/>
      <c r="JC208" s="21"/>
      <c r="JD208" s="21"/>
      <c r="JE208" s="21"/>
      <c r="JF208" s="21"/>
      <c r="JG208" s="21"/>
      <c r="JH208" s="21"/>
      <c r="JI208" s="21"/>
      <c r="JJ208" s="21"/>
      <c r="JK208" s="21"/>
      <c r="JL208" s="21"/>
      <c r="JM208" s="21"/>
      <c r="JN208" s="21"/>
      <c r="JO208" s="21"/>
      <c r="JP208" s="21"/>
      <c r="JQ208" s="21"/>
      <c r="JR208" s="21"/>
      <c r="JS208" s="21"/>
      <c r="JT208" s="21"/>
      <c r="JU208" s="21"/>
      <c r="JV208" s="21"/>
      <c r="JW208" s="21"/>
      <c r="JX208" s="21"/>
      <c r="JY208" s="21"/>
      <c r="JZ208" s="21"/>
      <c r="KA208" s="21"/>
      <c r="KB208" s="21"/>
      <c r="KC208" s="21"/>
      <c r="KD208" s="21"/>
      <c r="KE208" s="21"/>
      <c r="KF208" s="21"/>
      <c r="KG208" s="21"/>
      <c r="KH208" s="21"/>
      <c r="KI208" s="21"/>
      <c r="KJ208" s="21"/>
      <c r="KK208" s="21"/>
      <c r="KL208" s="21"/>
      <c r="KM208" s="21"/>
      <c r="KN208" s="21"/>
      <c r="KO208" s="21"/>
      <c r="KP208" s="21"/>
      <c r="KQ208" s="21"/>
      <c r="KR208" s="21"/>
      <c r="KS208" s="21"/>
      <c r="KT208" s="21"/>
      <c r="KU208" s="21"/>
      <c r="KV208" s="21"/>
      <c r="KW208" s="21"/>
      <c r="KX208" s="21"/>
      <c r="KY208" s="21"/>
      <c r="KZ208" s="21"/>
      <c r="LA208" s="21"/>
      <c r="LB208" s="21"/>
      <c r="LC208" s="21"/>
      <c r="LD208" s="21"/>
      <c r="LE208" s="21"/>
      <c r="LF208" s="21"/>
      <c r="LG208" s="21"/>
      <c r="LH208" s="21"/>
      <c r="LI208" s="21"/>
      <c r="LJ208" s="21"/>
      <c r="LK208" s="21"/>
      <c r="LL208" s="21"/>
      <c r="LM208" s="21"/>
      <c r="LN208" s="21"/>
      <c r="LO208" s="21"/>
      <c r="LP208" s="21"/>
      <c r="LQ208" s="21"/>
      <c r="LR208" s="21"/>
      <c r="LS208" s="21"/>
      <c r="LT208" s="21"/>
      <c r="LU208" s="21"/>
      <c r="LV208" s="21"/>
      <c r="LW208" s="21"/>
      <c r="LX208" s="21"/>
      <c r="LY208" s="21"/>
      <c r="LZ208" s="21"/>
      <c r="MA208" s="21"/>
      <c r="MB208" s="21"/>
      <c r="MC208" s="21"/>
      <c r="MD208" s="21"/>
      <c r="ME208" s="21"/>
      <c r="MF208" s="21"/>
      <c r="MG208" s="21"/>
      <c r="MH208" s="21"/>
      <c r="MI208" s="21"/>
      <c r="MJ208" s="21"/>
      <c r="MK208" s="21"/>
      <c r="ML208" s="21"/>
      <c r="MM208" s="21"/>
      <c r="MN208" s="21"/>
      <c r="MO208" s="21"/>
      <c r="MP208" s="21"/>
      <c r="MQ208" s="21"/>
      <c r="MR208" s="21"/>
      <c r="MS208" s="21"/>
      <c r="MT208" s="21"/>
      <c r="MU208" s="21"/>
      <c r="MV208" s="21"/>
      <c r="MW208" s="21"/>
      <c r="MX208" s="21"/>
      <c r="MY208" s="21"/>
      <c r="MZ208" s="21"/>
      <c r="NA208" s="21"/>
      <c r="NB208" s="21"/>
      <c r="NC208" s="21"/>
      <c r="ND208" s="21"/>
      <c r="NE208" s="21"/>
      <c r="NF208" s="21"/>
      <c r="NG208" s="21"/>
      <c r="NH208" s="21"/>
      <c r="NI208" s="21"/>
      <c r="NJ208" s="21"/>
      <c r="NK208" s="21"/>
      <c r="NL208" s="21"/>
      <c r="NM208" s="21"/>
      <c r="NN208" s="21"/>
      <c r="NO208" s="21"/>
      <c r="NP208" s="21"/>
      <c r="NQ208" s="21"/>
      <c r="NR208" s="21"/>
      <c r="NS208" s="21"/>
      <c r="NT208" s="21"/>
      <c r="NU208" s="21"/>
      <c r="NV208" s="21"/>
      <c r="NW208" s="21"/>
      <c r="NX208" s="21"/>
      <c r="NY208" s="21"/>
      <c r="NZ208" s="21"/>
      <c r="OA208" s="21"/>
      <c r="OB208" s="21"/>
      <c r="OC208" s="21"/>
      <c r="OD208" s="21"/>
      <c r="OE208" s="21"/>
      <c r="OF208" s="21"/>
      <c r="OG208" s="21"/>
      <c r="OH208" s="21"/>
      <c r="OI208" s="21"/>
      <c r="OJ208" s="21"/>
      <c r="OK208" s="21"/>
      <c r="OL208" s="21"/>
      <c r="OM208" s="21"/>
      <c r="ON208" s="21"/>
      <c r="OO208" s="21"/>
      <c r="OP208" s="21"/>
      <c r="OQ208" s="21"/>
      <c r="OR208" s="21"/>
      <c r="OS208" s="21"/>
      <c r="OT208" s="21"/>
      <c r="OU208" s="21"/>
      <c r="OV208" s="21"/>
      <c r="OW208" s="21"/>
      <c r="OX208" s="21"/>
      <c r="OY208" s="21"/>
      <c r="OZ208" s="21"/>
      <c r="PA208" s="21"/>
      <c r="PB208" s="21"/>
      <c r="PC208" s="21"/>
      <c r="PD208" s="21"/>
      <c r="PE208" s="21"/>
      <c r="PF208" s="21"/>
      <c r="PG208" s="21"/>
      <c r="PH208" s="21"/>
      <c r="PI208" s="21"/>
      <c r="PJ208" s="21"/>
      <c r="PK208" s="21"/>
      <c r="PL208" s="21"/>
      <c r="PM208" s="21"/>
      <c r="PN208" s="21"/>
      <c r="PO208" s="21"/>
      <c r="PP208" s="21"/>
      <c r="PQ208" s="21"/>
      <c r="PR208" s="21"/>
      <c r="PS208" s="21"/>
      <c r="PT208" s="21"/>
      <c r="PU208" s="21"/>
      <c r="PV208" s="21"/>
      <c r="PW208" s="21"/>
      <c r="PX208" s="21"/>
      <c r="PY208" s="21"/>
      <c r="PZ208" s="21"/>
      <c r="QA208" s="21"/>
      <c r="QB208" s="21"/>
      <c r="QC208" s="21"/>
      <c r="QD208" s="21"/>
      <c r="QE208" s="21"/>
      <c r="QF208" s="21"/>
      <c r="QG208" s="21"/>
      <c r="QH208" s="21"/>
      <c r="QI208" s="21"/>
      <c r="QJ208" s="21"/>
      <c r="QK208" s="21"/>
      <c r="QL208" s="21"/>
      <c r="QM208" s="21"/>
      <c r="QN208" s="21"/>
      <c r="QO208" s="21"/>
      <c r="QP208" s="21"/>
      <c r="QQ208" s="21"/>
      <c r="QR208" s="21"/>
      <c r="QS208" s="21"/>
      <c r="QT208" s="21"/>
      <c r="QU208" s="21"/>
      <c r="QV208" s="21"/>
      <c r="QW208" s="21"/>
      <c r="QX208" s="21"/>
      <c r="QY208" s="21"/>
      <c r="QZ208" s="21"/>
      <c r="RA208" s="21"/>
      <c r="RB208" s="21"/>
      <c r="RC208" s="21"/>
      <c r="RD208" s="21"/>
      <c r="RE208" s="21"/>
      <c r="RF208" s="21"/>
      <c r="RG208" s="21"/>
      <c r="RH208" s="21"/>
      <c r="RI208" s="21"/>
      <c r="RJ208" s="21"/>
      <c r="RK208" s="21"/>
      <c r="RL208" s="21"/>
      <c r="RM208" s="21"/>
      <c r="RN208" s="21"/>
      <c r="RO208" s="21"/>
      <c r="RP208" s="21"/>
      <c r="RQ208" s="21"/>
      <c r="RR208" s="21"/>
      <c r="RS208" s="21"/>
      <c r="RT208" s="21"/>
      <c r="RU208" s="21"/>
      <c r="RV208" s="21"/>
      <c r="RW208" s="21"/>
      <c r="RX208" s="21"/>
      <c r="RY208" s="21"/>
      <c r="RZ208" s="21"/>
      <c r="SA208" s="21"/>
      <c r="SB208" s="21"/>
      <c r="SC208" s="21"/>
      <c r="SD208" s="21"/>
      <c r="SE208" s="21"/>
      <c r="SF208" s="21"/>
      <c r="SG208" s="21"/>
      <c r="SH208" s="21"/>
      <c r="SI208" s="21"/>
      <c r="SJ208" s="21"/>
      <c r="SK208" s="21"/>
      <c r="SL208" s="21"/>
      <c r="SM208" s="21"/>
      <c r="SN208" s="21"/>
      <c r="SO208" s="21"/>
      <c r="SP208" s="21"/>
      <c r="SQ208" s="21"/>
      <c r="SR208" s="21"/>
      <c r="SS208" s="21"/>
      <c r="ST208" s="21"/>
      <c r="SU208" s="21"/>
      <c r="SV208" s="21"/>
      <c r="SW208" s="21"/>
      <c r="SX208" s="21"/>
      <c r="SY208" s="21"/>
      <c r="SZ208" s="21"/>
      <c r="TA208" s="21"/>
      <c r="TB208" s="21"/>
      <c r="TC208" s="21"/>
      <c r="TD208" s="21"/>
      <c r="TE208" s="21"/>
      <c r="TF208" s="21"/>
      <c r="TG208" s="21"/>
      <c r="TH208" s="21"/>
      <c r="TI208" s="21"/>
      <c r="TJ208" s="21"/>
      <c r="TK208" s="21"/>
      <c r="TL208" s="21"/>
      <c r="TM208" s="21"/>
      <c r="TN208" s="21"/>
      <c r="TO208" s="21"/>
      <c r="TP208" s="21"/>
      <c r="TQ208" s="21"/>
      <c r="TR208" s="21"/>
      <c r="TS208" s="21"/>
      <c r="TT208" s="21"/>
      <c r="TU208" s="21"/>
      <c r="TV208" s="21"/>
      <c r="TW208" s="21"/>
      <c r="TX208" s="21"/>
      <c r="TY208" s="21"/>
      <c r="TZ208" s="21"/>
      <c r="UA208" s="21"/>
      <c r="UB208" s="21"/>
      <c r="UC208" s="21"/>
      <c r="UD208" s="21"/>
      <c r="UE208" s="21"/>
      <c r="UF208" s="21"/>
      <c r="UG208" s="21"/>
      <c r="UH208" s="21"/>
      <c r="UI208" s="21"/>
      <c r="UJ208" s="21"/>
      <c r="UK208" s="21"/>
      <c r="UL208" s="21"/>
      <c r="UM208" s="21"/>
      <c r="UN208" s="21"/>
      <c r="UO208" s="21"/>
      <c r="UP208" s="21"/>
      <c r="UQ208" s="21"/>
      <c r="UR208" s="21"/>
      <c r="US208" s="21"/>
      <c r="UT208" s="21"/>
      <c r="UU208" s="21"/>
      <c r="UV208" s="21"/>
      <c r="UW208" s="21"/>
      <c r="UX208" s="21"/>
      <c r="UY208" s="21"/>
      <c r="UZ208" s="21"/>
      <c r="VA208" s="21"/>
      <c r="VB208" s="21"/>
      <c r="VC208" s="21"/>
      <c r="VD208" s="21"/>
      <c r="VE208" s="21"/>
      <c r="VF208" s="21"/>
      <c r="VG208" s="21"/>
      <c r="VH208" s="21"/>
      <c r="VI208" s="21"/>
      <c r="VJ208" s="21"/>
      <c r="VK208" s="21"/>
      <c r="VL208" s="21"/>
      <c r="VM208" s="21"/>
      <c r="VN208" s="21"/>
      <c r="VO208" s="21"/>
      <c r="VP208" s="21"/>
      <c r="VQ208" s="21"/>
      <c r="VR208" s="21"/>
      <c r="VS208" s="21"/>
      <c r="VT208" s="21"/>
      <c r="VU208" s="21"/>
      <c r="VV208" s="21"/>
      <c r="VW208" s="21"/>
      <c r="VX208" s="21"/>
      <c r="VY208" s="21"/>
      <c r="VZ208" s="21"/>
      <c r="WA208" s="21"/>
      <c r="WB208" s="21"/>
      <c r="WC208" s="21"/>
      <c r="WD208" s="21"/>
      <c r="WE208" s="21"/>
      <c r="WF208" s="21"/>
      <c r="WG208" s="21"/>
      <c r="WH208" s="21"/>
      <c r="WI208" s="21"/>
      <c r="WJ208" s="21"/>
      <c r="WK208" s="21"/>
      <c r="WL208" s="21"/>
      <c r="WM208" s="21"/>
      <c r="WN208" s="21"/>
      <c r="WO208" s="21"/>
      <c r="WP208" s="21"/>
      <c r="WQ208" s="21"/>
      <c r="WR208" s="21"/>
      <c r="WS208" s="21"/>
      <c r="WT208" s="21"/>
      <c r="WU208" s="21"/>
      <c r="WV208" s="21"/>
      <c r="WW208" s="21"/>
      <c r="WX208" s="21"/>
      <c r="WY208" s="21"/>
      <c r="WZ208" s="21"/>
      <c r="XA208" s="21"/>
      <c r="XB208" s="21"/>
      <c r="XC208" s="21"/>
      <c r="XD208" s="21"/>
      <c r="XE208" s="21"/>
      <c r="XF208" s="21"/>
      <c r="XG208" s="21"/>
      <c r="XH208" s="21"/>
      <c r="XI208" s="21"/>
      <c r="XJ208" s="21"/>
      <c r="XK208" s="21"/>
      <c r="XL208" s="21"/>
      <c r="XM208" s="21"/>
      <c r="XN208" s="21"/>
      <c r="XO208" s="21"/>
      <c r="XP208" s="21"/>
      <c r="XQ208" s="21"/>
      <c r="XR208" s="21"/>
      <c r="XS208" s="21"/>
      <c r="XT208" s="21"/>
      <c r="XU208" s="21"/>
      <c r="XV208" s="21"/>
      <c r="XW208" s="21"/>
      <c r="XX208" s="21"/>
      <c r="XY208" s="21"/>
      <c r="XZ208" s="21"/>
      <c r="YA208" s="21"/>
      <c r="YB208" s="21"/>
      <c r="YC208" s="21"/>
      <c r="YD208" s="21"/>
      <c r="YE208" s="21"/>
      <c r="YF208" s="21"/>
      <c r="YG208" s="21"/>
      <c r="YH208" s="21"/>
      <c r="YI208" s="21"/>
      <c r="YJ208" s="21"/>
      <c r="YK208" s="21"/>
      <c r="YL208" s="21"/>
      <c r="YM208" s="21"/>
      <c r="YN208" s="21"/>
      <c r="YO208" s="21"/>
      <c r="YP208" s="21"/>
      <c r="YQ208" s="21"/>
      <c r="YR208" s="21"/>
      <c r="YS208" s="21"/>
      <c r="YT208" s="21"/>
      <c r="YU208" s="21"/>
      <c r="YV208" s="21"/>
      <c r="YW208" s="21"/>
      <c r="YX208" s="21"/>
      <c r="YY208" s="21"/>
      <c r="YZ208" s="21"/>
      <c r="ZA208" s="21"/>
      <c r="ZB208" s="21"/>
      <c r="ZC208" s="21"/>
      <c r="ZD208" s="21"/>
      <c r="ZE208" s="21"/>
      <c r="ZF208" s="21"/>
      <c r="ZG208" s="21"/>
      <c r="ZH208" s="21"/>
      <c r="ZI208" s="21"/>
      <c r="ZJ208" s="21"/>
      <c r="ZK208" s="21"/>
      <c r="ZL208" s="21"/>
      <c r="ZM208" s="21"/>
      <c r="ZN208" s="21"/>
      <c r="ZO208" s="21"/>
      <c r="ZP208" s="21"/>
      <c r="ZQ208" s="21"/>
      <c r="ZR208" s="21"/>
      <c r="ZS208" s="21"/>
      <c r="ZT208" s="21"/>
      <c r="ZU208" s="21"/>
      <c r="ZV208" s="21"/>
      <c r="ZW208" s="21"/>
      <c r="ZX208" s="21"/>
      <c r="ZY208" s="21"/>
      <c r="ZZ208" s="21"/>
      <c r="AAA208" s="21"/>
      <c r="AAB208" s="21"/>
      <c r="AAC208" s="21"/>
      <c r="AAD208" s="21"/>
      <c r="AAE208" s="21"/>
      <c r="AAF208" s="21"/>
      <c r="AAG208" s="21"/>
      <c r="AAH208" s="21"/>
      <c r="AAI208" s="21"/>
      <c r="AAJ208" s="21"/>
      <c r="AAK208" s="21"/>
      <c r="AAL208" s="21"/>
      <c r="AAM208" s="21"/>
      <c r="AAN208" s="21"/>
      <c r="AAO208" s="21"/>
      <c r="AAP208" s="21"/>
      <c r="AAQ208" s="21"/>
      <c r="AAR208" s="21"/>
      <c r="AAS208" s="21"/>
      <c r="AAT208" s="21"/>
      <c r="AAU208" s="21"/>
      <c r="AAV208" s="21"/>
      <c r="AAW208" s="21"/>
      <c r="AAX208" s="21"/>
      <c r="AAY208" s="21"/>
      <c r="AAZ208" s="21"/>
      <c r="ABA208" s="21"/>
      <c r="ABB208" s="21"/>
      <c r="ABC208" s="21"/>
      <c r="ABD208" s="21"/>
      <c r="ABE208" s="21"/>
      <c r="ABF208" s="21"/>
      <c r="ABG208" s="21"/>
      <c r="ABH208" s="21"/>
      <c r="ABI208" s="21"/>
      <c r="ABJ208" s="21"/>
      <c r="ABK208" s="21"/>
      <c r="ABL208" s="21"/>
      <c r="ABM208" s="21"/>
      <c r="ABN208" s="21"/>
      <c r="ABO208" s="21"/>
      <c r="ABP208" s="21"/>
      <c r="ABQ208" s="21"/>
      <c r="ABR208" s="21"/>
      <c r="ABS208" s="21"/>
      <c r="ABT208" s="21"/>
      <c r="ABU208" s="21"/>
      <c r="ABV208" s="21"/>
      <c r="ABW208" s="21"/>
      <c r="ABX208" s="21"/>
      <c r="ABY208" s="21"/>
      <c r="ABZ208" s="21"/>
      <c r="ACA208" s="21"/>
      <c r="ACB208" s="21"/>
      <c r="ACC208" s="21"/>
      <c r="ACD208" s="21"/>
      <c r="ACE208" s="21"/>
      <c r="ACF208" s="21"/>
      <c r="ACG208" s="21"/>
      <c r="ACH208" s="21"/>
      <c r="ACI208" s="21"/>
      <c r="ACJ208" s="21"/>
      <c r="ACK208" s="21"/>
      <c r="ACL208" s="21"/>
      <c r="ACM208" s="21"/>
      <c r="ACN208" s="21"/>
      <c r="ACO208" s="21"/>
      <c r="ACP208" s="21"/>
      <c r="ACQ208" s="21"/>
      <c r="ACR208" s="21"/>
      <c r="ACS208" s="21"/>
      <c r="ACT208" s="21"/>
      <c r="ACU208" s="21"/>
      <c r="ACV208" s="21"/>
      <c r="ACW208" s="21"/>
      <c r="ACX208" s="21"/>
      <c r="ACY208" s="21"/>
      <c r="ACZ208" s="21"/>
      <c r="ADA208" s="21"/>
      <c r="ADB208" s="21"/>
      <c r="ADC208" s="21"/>
      <c r="ADD208" s="21"/>
      <c r="ADE208" s="21"/>
      <c r="ADF208" s="21"/>
      <c r="ADG208" s="21"/>
      <c r="ADH208" s="21"/>
      <c r="ADI208" s="21"/>
      <c r="ADJ208" s="21"/>
      <c r="ADK208" s="21"/>
      <c r="ADL208" s="21"/>
      <c r="ADM208" s="21"/>
      <c r="ADN208" s="21"/>
      <c r="ADO208" s="21"/>
      <c r="ADP208" s="21"/>
      <c r="ADQ208" s="21"/>
      <c r="ADR208" s="21"/>
      <c r="ADS208" s="21"/>
      <c r="ADT208" s="21"/>
      <c r="ADU208" s="21"/>
      <c r="ADV208" s="21"/>
      <c r="ADW208" s="21"/>
      <c r="ADX208" s="21"/>
      <c r="ADY208" s="21"/>
      <c r="ADZ208" s="21"/>
      <c r="AEA208" s="21"/>
      <c r="AEB208" s="21"/>
      <c r="AEC208" s="21"/>
      <c r="AED208" s="21"/>
      <c r="AEE208" s="21"/>
      <c r="AEF208" s="21"/>
      <c r="AEG208" s="21"/>
      <c r="AEH208" s="21"/>
      <c r="AEI208" s="21"/>
      <c r="AEJ208" s="21"/>
      <c r="AEK208" s="21"/>
      <c r="AEL208" s="21"/>
      <c r="AEM208" s="21"/>
      <c r="AEN208" s="21"/>
      <c r="AEO208" s="21"/>
      <c r="AEP208" s="21"/>
      <c r="AEQ208" s="21"/>
      <c r="AER208" s="21"/>
      <c r="AES208" s="21"/>
      <c r="AET208" s="21"/>
      <c r="AEU208" s="21"/>
      <c r="AEV208" s="21"/>
      <c r="AEW208" s="21"/>
      <c r="AEX208" s="21"/>
      <c r="AEY208" s="21"/>
      <c r="AEZ208" s="21"/>
      <c r="AFA208" s="21"/>
      <c r="AFB208" s="21"/>
      <c r="AFC208" s="21"/>
      <c r="AFD208" s="21"/>
      <c r="AFE208" s="21"/>
      <c r="AFF208" s="21"/>
      <c r="AFG208" s="21"/>
      <c r="AFH208" s="21"/>
      <c r="AFI208" s="21"/>
      <c r="AFJ208" s="21"/>
      <c r="AFK208" s="21"/>
      <c r="AFL208" s="21"/>
      <c r="AFM208" s="21"/>
      <c r="AFN208" s="21"/>
      <c r="AFO208" s="21"/>
      <c r="AFP208" s="21"/>
      <c r="AFQ208" s="21"/>
      <c r="AFR208" s="21"/>
      <c r="AFS208" s="21"/>
      <c r="AFT208" s="21"/>
      <c r="AFU208" s="21"/>
      <c r="AFV208" s="21"/>
      <c r="AFW208" s="21"/>
      <c r="AFX208" s="21"/>
      <c r="AFY208" s="21"/>
      <c r="AFZ208" s="21"/>
      <c r="AGA208" s="21"/>
      <c r="AGB208" s="21"/>
      <c r="AGC208" s="21"/>
      <c r="AGD208" s="21"/>
      <c r="AGE208" s="21"/>
      <c r="AGF208" s="21"/>
      <c r="AGG208" s="21"/>
      <c r="AGH208" s="21"/>
      <c r="AGI208" s="21"/>
      <c r="AGJ208" s="21"/>
      <c r="AGK208" s="21"/>
      <c r="AGL208" s="21"/>
      <c r="AGM208" s="21"/>
      <c r="AGN208" s="21"/>
      <c r="AGO208" s="21"/>
      <c r="AGP208" s="21"/>
      <c r="AGQ208" s="21"/>
      <c r="AGR208" s="21"/>
      <c r="AGS208" s="21"/>
      <c r="AGT208" s="21"/>
      <c r="AGU208" s="21"/>
      <c r="AGV208" s="21"/>
      <c r="AGW208" s="21"/>
      <c r="AGX208" s="21"/>
      <c r="AGY208" s="21"/>
      <c r="AGZ208" s="21"/>
      <c r="AHA208" s="21"/>
      <c r="AHB208" s="21"/>
      <c r="AHC208" s="21"/>
      <c r="AHD208" s="21"/>
      <c r="AHE208" s="21"/>
      <c r="AHF208" s="21"/>
      <c r="AHG208" s="21"/>
      <c r="AHH208" s="21"/>
      <c r="AHI208" s="21"/>
      <c r="AHJ208" s="21"/>
      <c r="AHK208" s="21"/>
      <c r="AHL208" s="21"/>
      <c r="AHM208" s="21"/>
      <c r="AHN208" s="21"/>
      <c r="AHO208" s="21"/>
      <c r="AHP208" s="21"/>
      <c r="AHQ208" s="21"/>
      <c r="AHR208" s="21"/>
      <c r="AHS208" s="21"/>
      <c r="AHT208" s="21"/>
      <c r="AHU208" s="21"/>
      <c r="AHV208" s="21"/>
      <c r="AHW208" s="21"/>
      <c r="AHX208" s="21"/>
      <c r="AHY208" s="21"/>
      <c r="AHZ208" s="21"/>
      <c r="AIA208" s="21"/>
      <c r="AIB208" s="21"/>
      <c r="AIC208" s="21"/>
      <c r="AID208" s="21"/>
      <c r="AIE208" s="21"/>
      <c r="AIF208" s="21"/>
      <c r="AIG208" s="21"/>
      <c r="AIH208" s="21"/>
      <c r="AII208" s="21"/>
      <c r="AIJ208" s="21"/>
      <c r="AIK208" s="21"/>
      <c r="AIL208" s="21"/>
      <c r="AIM208" s="21"/>
      <c r="AIN208" s="21"/>
      <c r="AIO208" s="21"/>
      <c r="AIP208" s="21"/>
      <c r="AIQ208" s="21"/>
      <c r="AIR208" s="21"/>
      <c r="AIS208" s="21"/>
      <c r="AIT208" s="21"/>
      <c r="AIU208" s="21"/>
      <c r="AIV208" s="21"/>
      <c r="AIW208" s="21"/>
      <c r="AIX208" s="21"/>
      <c r="AIY208" s="21"/>
      <c r="AIZ208" s="21"/>
      <c r="AJA208" s="21"/>
      <c r="AJB208" s="21"/>
      <c r="AJC208" s="21"/>
      <c r="AJD208" s="21"/>
      <c r="AJE208" s="21"/>
      <c r="AJF208" s="21"/>
      <c r="AJG208" s="21"/>
      <c r="AJH208" s="21"/>
      <c r="AJI208" s="21"/>
      <c r="AJJ208" s="21"/>
      <c r="AJK208" s="21"/>
      <c r="AJL208" s="21"/>
      <c r="AJM208" s="21"/>
      <c r="AJN208" s="21"/>
      <c r="AJO208" s="21"/>
      <c r="AJP208" s="21"/>
      <c r="AJQ208" s="21"/>
      <c r="AJR208" s="21"/>
      <c r="AJS208" s="21"/>
      <c r="AJT208" s="21"/>
      <c r="AJU208" s="21"/>
      <c r="AJV208" s="21"/>
      <c r="AJW208" s="21"/>
      <c r="AJX208" s="21"/>
      <c r="AJY208" s="21"/>
      <c r="AJZ208" s="21"/>
      <c r="AKA208" s="21"/>
      <c r="AKB208" s="21"/>
      <c r="AKC208" s="21"/>
      <c r="AKD208" s="21"/>
      <c r="AKE208" s="21"/>
      <c r="AKF208" s="21"/>
      <c r="AKG208" s="21"/>
      <c r="AKH208" s="21"/>
      <c r="AKI208" s="21"/>
      <c r="AKJ208" s="21"/>
      <c r="AKK208" s="21"/>
      <c r="AKL208" s="21"/>
      <c r="AKM208" s="21"/>
      <c r="AKN208" s="21"/>
      <c r="AKO208" s="21"/>
      <c r="AKP208" s="21"/>
      <c r="AKQ208" s="21"/>
      <c r="AKR208" s="21"/>
      <c r="AKS208" s="21"/>
      <c r="AKT208" s="21"/>
      <c r="AKU208" s="21"/>
      <c r="AKV208" s="21"/>
      <c r="AKW208" s="21"/>
      <c r="AKX208" s="21"/>
      <c r="AKY208" s="21"/>
      <c r="AKZ208" s="21"/>
      <c r="ALA208" s="21"/>
      <c r="ALB208" s="21"/>
      <c r="ALC208" s="21"/>
      <c r="ALD208" s="21"/>
      <c r="ALE208" s="21"/>
      <c r="ALF208" s="21"/>
      <c r="ALG208" s="21"/>
      <c r="ALH208" s="21"/>
      <c r="ALI208" s="21"/>
      <c r="ALJ208" s="21"/>
      <c r="ALK208" s="21"/>
      <c r="ALL208" s="21"/>
      <c r="ALM208" s="21"/>
      <c r="ALN208" s="21"/>
      <c r="ALO208" s="21"/>
      <c r="ALP208" s="21"/>
      <c r="ALQ208" s="21"/>
      <c r="ALR208" s="21"/>
      <c r="ALS208" s="21"/>
      <c r="ALT208" s="21"/>
      <c r="ALU208" s="21"/>
      <c r="ALV208" s="21"/>
      <c r="ALW208" s="21"/>
      <c r="ALX208" s="21"/>
      <c r="ALY208" s="21"/>
      <c r="ALZ208" s="21"/>
      <c r="AMA208" s="21"/>
      <c r="AMB208" s="21"/>
      <c r="AMC208" s="21"/>
      <c r="AMD208" s="21"/>
      <c r="AME208" s="21"/>
      <c r="AMF208" s="21"/>
      <c r="AMG208" s="21"/>
      <c r="AMH208" s="21"/>
      <c r="AMI208" s="21"/>
      <c r="AMJ208" s="21"/>
      <c r="AMK208" s="21"/>
      <c r="AML208" s="21"/>
      <c r="AMM208" s="21"/>
      <c r="AMN208" s="21"/>
      <c r="AMO208" s="21"/>
      <c r="AMP208" s="21"/>
      <c r="AMQ208" s="21"/>
      <c r="AMR208" s="21"/>
      <c r="AMS208" s="21"/>
      <c r="AMT208" s="21"/>
      <c r="AMU208" s="21"/>
      <c r="AMV208" s="21"/>
      <c r="AMW208" s="21"/>
    </row>
    <row r="209" spans="1:1037" s="33" customFormat="1" ht="39.75" hidden="1" thickTop="1" thickBot="1" x14ac:dyDescent="0.25">
      <c r="A209" s="23" t="s">
        <v>201</v>
      </c>
      <c r="B209" s="23" t="s">
        <v>141</v>
      </c>
      <c r="C209" s="23" t="s">
        <v>289</v>
      </c>
      <c r="D209" s="23" t="s">
        <v>83</v>
      </c>
      <c r="E209" s="23" t="s">
        <v>1053</v>
      </c>
      <c r="F209" s="23" t="s">
        <v>1057</v>
      </c>
      <c r="G209" s="23" t="s">
        <v>1055</v>
      </c>
      <c r="H209" s="23" t="s">
        <v>1055</v>
      </c>
      <c r="I209" s="24" t="s">
        <v>367</v>
      </c>
      <c r="J209" s="189" t="str">
        <f>+VLOOKUP(I209,Feuil1!A:C,2,FALSE)</f>
        <v>R10-1-2-1</v>
      </c>
      <c r="K209" s="24" t="s">
        <v>372</v>
      </c>
      <c r="L209" s="29"/>
      <c r="M209" s="59">
        <v>3</v>
      </c>
      <c r="N209" s="60">
        <v>3</v>
      </c>
      <c r="O209" s="42">
        <f t="shared" si="15"/>
        <v>9</v>
      </c>
      <c r="P209" s="42">
        <f t="shared" si="16"/>
        <v>3</v>
      </c>
      <c r="Q209" s="44"/>
      <c r="R209" s="59">
        <v>5</v>
      </c>
      <c r="S209" s="25"/>
      <c r="T209" s="59">
        <v>5</v>
      </c>
      <c r="U209" s="25"/>
      <c r="V209" s="59">
        <v>5</v>
      </c>
      <c r="W209" s="41">
        <f t="shared" si="17"/>
        <v>15</v>
      </c>
      <c r="X209" s="50">
        <f t="shared" si="18"/>
        <v>1</v>
      </c>
      <c r="Y209" s="52">
        <f t="shared" si="19"/>
        <v>3</v>
      </c>
      <c r="Z209" s="23"/>
      <c r="AA209" s="57"/>
      <c r="AB209" s="23"/>
      <c r="AC209" s="23"/>
      <c r="AD209" s="23" t="s">
        <v>1615</v>
      </c>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c r="BF209" s="21"/>
      <c r="BG209" s="21"/>
      <c r="BH209" s="21"/>
      <c r="BI209" s="21"/>
      <c r="BJ209" s="21"/>
      <c r="BK209" s="21"/>
      <c r="BL209" s="21"/>
      <c r="BM209" s="21"/>
      <c r="BN209" s="21"/>
      <c r="BO209" s="21"/>
      <c r="BP209" s="21"/>
      <c r="BQ209" s="21"/>
      <c r="BR209" s="21"/>
      <c r="BS209" s="21"/>
      <c r="BT209" s="21"/>
      <c r="BU209" s="21"/>
      <c r="BV209" s="21"/>
      <c r="BW209" s="21"/>
      <c r="BX209" s="21"/>
      <c r="BY209" s="21"/>
      <c r="BZ209" s="21"/>
      <c r="CA209" s="21"/>
      <c r="CB209" s="21"/>
      <c r="CC209" s="21"/>
      <c r="CD209" s="21"/>
      <c r="CE209" s="21"/>
      <c r="CF209" s="21"/>
      <c r="CG209" s="21"/>
      <c r="CH209" s="21"/>
      <c r="CI209" s="21"/>
      <c r="CJ209" s="21"/>
      <c r="CK209" s="21"/>
      <c r="CL209" s="21"/>
      <c r="CM209" s="21"/>
      <c r="CN209" s="21"/>
      <c r="CO209" s="21"/>
      <c r="CP209" s="21"/>
      <c r="CQ209" s="21"/>
      <c r="CR209" s="21"/>
      <c r="CS209" s="21"/>
      <c r="CT209" s="21"/>
      <c r="CU209" s="21"/>
      <c r="CV209" s="21"/>
      <c r="CW209" s="21"/>
      <c r="CX209" s="21"/>
      <c r="CY209" s="21"/>
      <c r="CZ209" s="21"/>
      <c r="DA209" s="21"/>
      <c r="DB209" s="21"/>
      <c r="DC209" s="21"/>
      <c r="DD209" s="21"/>
      <c r="DE209" s="21"/>
      <c r="DF209" s="21"/>
      <c r="DG209" s="21"/>
      <c r="DH209" s="21"/>
      <c r="DI209" s="21"/>
      <c r="DJ209" s="21"/>
      <c r="DK209" s="21"/>
      <c r="DL209" s="21"/>
      <c r="DM209" s="21"/>
      <c r="DN209" s="21"/>
      <c r="DO209" s="21"/>
      <c r="DP209" s="21"/>
      <c r="DQ209" s="21"/>
      <c r="DR209" s="21"/>
      <c r="DS209" s="21"/>
      <c r="DT209" s="21"/>
      <c r="DU209" s="21"/>
      <c r="DV209" s="21"/>
      <c r="DW209" s="21"/>
      <c r="DX209" s="21"/>
      <c r="DY209" s="21"/>
      <c r="DZ209" s="21"/>
      <c r="EA209" s="21"/>
      <c r="EB209" s="21"/>
      <c r="EC209" s="21"/>
      <c r="ED209" s="21"/>
      <c r="EE209" s="21"/>
      <c r="EF209" s="21"/>
      <c r="EG209" s="21"/>
      <c r="EH209" s="21"/>
      <c r="EI209" s="21"/>
      <c r="EJ209" s="21"/>
      <c r="EK209" s="21"/>
      <c r="EL209" s="21"/>
      <c r="EM209" s="21"/>
      <c r="EN209" s="21"/>
      <c r="EO209" s="21"/>
      <c r="EP209" s="21"/>
      <c r="EQ209" s="21"/>
      <c r="ER209" s="21"/>
      <c r="ES209" s="21"/>
      <c r="ET209" s="21"/>
      <c r="EU209" s="21"/>
      <c r="EV209" s="21"/>
      <c r="EW209" s="21"/>
      <c r="EX209" s="21"/>
      <c r="EY209" s="21"/>
      <c r="EZ209" s="21"/>
      <c r="FA209" s="21"/>
      <c r="FB209" s="21"/>
      <c r="FC209" s="21"/>
      <c r="FD209" s="21"/>
      <c r="FE209" s="21"/>
      <c r="FF209" s="21"/>
      <c r="FG209" s="21"/>
      <c r="FH209" s="21"/>
      <c r="FI209" s="21"/>
      <c r="FJ209" s="21"/>
      <c r="FK209" s="21"/>
      <c r="FL209" s="21"/>
      <c r="FM209" s="21"/>
      <c r="FN209" s="21"/>
      <c r="FO209" s="21"/>
      <c r="FP209" s="21"/>
      <c r="FQ209" s="21"/>
      <c r="FR209" s="21"/>
      <c r="FS209" s="21"/>
      <c r="FT209" s="21"/>
      <c r="FU209" s="21"/>
      <c r="FV209" s="21"/>
      <c r="FW209" s="21"/>
      <c r="FX209" s="21"/>
      <c r="FY209" s="21"/>
      <c r="FZ209" s="21"/>
      <c r="GA209" s="21"/>
      <c r="GB209" s="21"/>
      <c r="GC209" s="21"/>
      <c r="GD209" s="21"/>
      <c r="GE209" s="21"/>
      <c r="GF209" s="21"/>
      <c r="GG209" s="21"/>
      <c r="GH209" s="21"/>
      <c r="GI209" s="21"/>
      <c r="GJ209" s="21"/>
      <c r="GK209" s="21"/>
      <c r="GL209" s="21"/>
      <c r="GM209" s="21"/>
      <c r="GN209" s="21"/>
      <c r="GO209" s="21"/>
      <c r="GP209" s="21"/>
      <c r="GQ209" s="21"/>
      <c r="GR209" s="21"/>
      <c r="GS209" s="21"/>
      <c r="GT209" s="21"/>
      <c r="GU209" s="21"/>
      <c r="GV209" s="21"/>
      <c r="GW209" s="21"/>
      <c r="GX209" s="21"/>
      <c r="GY209" s="21"/>
      <c r="GZ209" s="21"/>
      <c r="HA209" s="21"/>
      <c r="HB209" s="21"/>
      <c r="HC209" s="21"/>
      <c r="HD209" s="21"/>
      <c r="HE209" s="21"/>
      <c r="HF209" s="21"/>
      <c r="HG209" s="21"/>
      <c r="HH209" s="21"/>
      <c r="HI209" s="21"/>
      <c r="HJ209" s="21"/>
      <c r="HK209" s="21"/>
      <c r="HL209" s="21"/>
      <c r="HM209" s="21"/>
      <c r="HN209" s="21"/>
      <c r="HO209" s="21"/>
      <c r="HP209" s="21"/>
      <c r="HQ209" s="21"/>
      <c r="HR209" s="21"/>
      <c r="HS209" s="21"/>
      <c r="HT209" s="21"/>
      <c r="HU209" s="21"/>
      <c r="HV209" s="21"/>
      <c r="HW209" s="21"/>
      <c r="HX209" s="21"/>
      <c r="HY209" s="21"/>
      <c r="HZ209" s="21"/>
      <c r="IA209" s="21"/>
      <c r="IB209" s="21"/>
      <c r="IC209" s="21"/>
      <c r="ID209" s="21"/>
      <c r="IE209" s="21"/>
      <c r="IF209" s="21"/>
      <c r="IG209" s="21"/>
      <c r="IH209" s="21"/>
      <c r="II209" s="21"/>
      <c r="IJ209" s="21"/>
      <c r="IK209" s="21"/>
      <c r="IL209" s="21"/>
      <c r="IM209" s="21"/>
      <c r="IN209" s="21"/>
      <c r="IO209" s="21"/>
      <c r="IP209" s="21"/>
      <c r="IQ209" s="21"/>
      <c r="IR209" s="21"/>
      <c r="IS209" s="21"/>
      <c r="IT209" s="21"/>
      <c r="IU209" s="21"/>
      <c r="IV209" s="21"/>
      <c r="IW209" s="21"/>
      <c r="IX209" s="21"/>
      <c r="IY209" s="21"/>
      <c r="IZ209" s="21"/>
      <c r="JA209" s="21"/>
      <c r="JB209" s="21"/>
      <c r="JC209" s="21"/>
      <c r="JD209" s="21"/>
      <c r="JE209" s="21"/>
      <c r="JF209" s="21"/>
      <c r="JG209" s="21"/>
      <c r="JH209" s="21"/>
      <c r="JI209" s="21"/>
      <c r="JJ209" s="21"/>
      <c r="JK209" s="21"/>
      <c r="JL209" s="21"/>
      <c r="JM209" s="21"/>
      <c r="JN209" s="21"/>
      <c r="JO209" s="21"/>
      <c r="JP209" s="21"/>
      <c r="JQ209" s="21"/>
      <c r="JR209" s="21"/>
      <c r="JS209" s="21"/>
      <c r="JT209" s="21"/>
      <c r="JU209" s="21"/>
      <c r="JV209" s="21"/>
      <c r="JW209" s="21"/>
      <c r="JX209" s="21"/>
      <c r="JY209" s="21"/>
      <c r="JZ209" s="21"/>
      <c r="KA209" s="21"/>
      <c r="KB209" s="21"/>
      <c r="KC209" s="21"/>
      <c r="KD209" s="21"/>
      <c r="KE209" s="21"/>
      <c r="KF209" s="21"/>
      <c r="KG209" s="21"/>
      <c r="KH209" s="21"/>
      <c r="KI209" s="21"/>
      <c r="KJ209" s="21"/>
      <c r="KK209" s="21"/>
      <c r="KL209" s="21"/>
      <c r="KM209" s="21"/>
      <c r="KN209" s="21"/>
      <c r="KO209" s="21"/>
      <c r="KP209" s="21"/>
      <c r="KQ209" s="21"/>
      <c r="KR209" s="21"/>
      <c r="KS209" s="21"/>
      <c r="KT209" s="21"/>
      <c r="KU209" s="21"/>
      <c r="KV209" s="21"/>
      <c r="KW209" s="21"/>
      <c r="KX209" s="21"/>
      <c r="KY209" s="21"/>
      <c r="KZ209" s="21"/>
      <c r="LA209" s="21"/>
      <c r="LB209" s="21"/>
      <c r="LC209" s="21"/>
      <c r="LD209" s="21"/>
      <c r="LE209" s="21"/>
      <c r="LF209" s="21"/>
      <c r="LG209" s="21"/>
      <c r="LH209" s="21"/>
      <c r="LI209" s="21"/>
      <c r="LJ209" s="21"/>
      <c r="LK209" s="21"/>
      <c r="LL209" s="21"/>
      <c r="LM209" s="21"/>
      <c r="LN209" s="21"/>
      <c r="LO209" s="21"/>
      <c r="LP209" s="21"/>
      <c r="LQ209" s="21"/>
      <c r="LR209" s="21"/>
      <c r="LS209" s="21"/>
      <c r="LT209" s="21"/>
      <c r="LU209" s="21"/>
      <c r="LV209" s="21"/>
      <c r="LW209" s="21"/>
      <c r="LX209" s="21"/>
      <c r="LY209" s="21"/>
      <c r="LZ209" s="21"/>
      <c r="MA209" s="21"/>
      <c r="MB209" s="21"/>
      <c r="MC209" s="21"/>
      <c r="MD209" s="21"/>
      <c r="ME209" s="21"/>
      <c r="MF209" s="21"/>
      <c r="MG209" s="21"/>
      <c r="MH209" s="21"/>
      <c r="MI209" s="21"/>
      <c r="MJ209" s="21"/>
      <c r="MK209" s="21"/>
      <c r="ML209" s="21"/>
      <c r="MM209" s="21"/>
      <c r="MN209" s="21"/>
      <c r="MO209" s="21"/>
      <c r="MP209" s="21"/>
      <c r="MQ209" s="21"/>
      <c r="MR209" s="21"/>
      <c r="MS209" s="21"/>
      <c r="MT209" s="21"/>
      <c r="MU209" s="21"/>
      <c r="MV209" s="21"/>
      <c r="MW209" s="21"/>
      <c r="MX209" s="21"/>
      <c r="MY209" s="21"/>
      <c r="MZ209" s="21"/>
      <c r="NA209" s="21"/>
      <c r="NB209" s="21"/>
      <c r="NC209" s="21"/>
      <c r="ND209" s="21"/>
      <c r="NE209" s="21"/>
      <c r="NF209" s="21"/>
      <c r="NG209" s="21"/>
      <c r="NH209" s="21"/>
      <c r="NI209" s="21"/>
      <c r="NJ209" s="21"/>
      <c r="NK209" s="21"/>
      <c r="NL209" s="21"/>
      <c r="NM209" s="21"/>
      <c r="NN209" s="21"/>
      <c r="NO209" s="21"/>
      <c r="NP209" s="21"/>
      <c r="NQ209" s="21"/>
      <c r="NR209" s="21"/>
      <c r="NS209" s="21"/>
      <c r="NT209" s="21"/>
      <c r="NU209" s="21"/>
      <c r="NV209" s="21"/>
      <c r="NW209" s="21"/>
      <c r="NX209" s="21"/>
      <c r="NY209" s="21"/>
      <c r="NZ209" s="21"/>
      <c r="OA209" s="21"/>
      <c r="OB209" s="21"/>
      <c r="OC209" s="21"/>
      <c r="OD209" s="21"/>
      <c r="OE209" s="21"/>
      <c r="OF209" s="21"/>
      <c r="OG209" s="21"/>
      <c r="OH209" s="21"/>
      <c r="OI209" s="21"/>
      <c r="OJ209" s="21"/>
      <c r="OK209" s="21"/>
      <c r="OL209" s="21"/>
      <c r="OM209" s="21"/>
      <c r="ON209" s="21"/>
      <c r="OO209" s="21"/>
      <c r="OP209" s="21"/>
      <c r="OQ209" s="21"/>
      <c r="OR209" s="21"/>
      <c r="OS209" s="21"/>
      <c r="OT209" s="21"/>
      <c r="OU209" s="21"/>
      <c r="OV209" s="21"/>
      <c r="OW209" s="21"/>
      <c r="OX209" s="21"/>
      <c r="OY209" s="21"/>
      <c r="OZ209" s="21"/>
      <c r="PA209" s="21"/>
      <c r="PB209" s="21"/>
      <c r="PC209" s="21"/>
      <c r="PD209" s="21"/>
      <c r="PE209" s="21"/>
      <c r="PF209" s="21"/>
      <c r="PG209" s="21"/>
      <c r="PH209" s="21"/>
      <c r="PI209" s="21"/>
      <c r="PJ209" s="21"/>
      <c r="PK209" s="21"/>
      <c r="PL209" s="21"/>
      <c r="PM209" s="21"/>
      <c r="PN209" s="21"/>
      <c r="PO209" s="21"/>
      <c r="PP209" s="21"/>
      <c r="PQ209" s="21"/>
      <c r="PR209" s="21"/>
      <c r="PS209" s="21"/>
      <c r="PT209" s="21"/>
      <c r="PU209" s="21"/>
      <c r="PV209" s="21"/>
      <c r="PW209" s="21"/>
      <c r="PX209" s="21"/>
      <c r="PY209" s="21"/>
      <c r="PZ209" s="21"/>
      <c r="QA209" s="21"/>
      <c r="QB209" s="21"/>
      <c r="QC209" s="21"/>
      <c r="QD209" s="21"/>
      <c r="QE209" s="21"/>
      <c r="QF209" s="21"/>
      <c r="QG209" s="21"/>
      <c r="QH209" s="21"/>
      <c r="QI209" s="21"/>
      <c r="QJ209" s="21"/>
      <c r="QK209" s="21"/>
      <c r="QL209" s="21"/>
      <c r="QM209" s="21"/>
      <c r="QN209" s="21"/>
      <c r="QO209" s="21"/>
      <c r="QP209" s="21"/>
      <c r="QQ209" s="21"/>
      <c r="QR209" s="21"/>
      <c r="QS209" s="21"/>
      <c r="QT209" s="21"/>
      <c r="QU209" s="21"/>
      <c r="QV209" s="21"/>
      <c r="QW209" s="21"/>
      <c r="QX209" s="21"/>
      <c r="QY209" s="21"/>
      <c r="QZ209" s="21"/>
      <c r="RA209" s="21"/>
      <c r="RB209" s="21"/>
      <c r="RC209" s="21"/>
      <c r="RD209" s="21"/>
      <c r="RE209" s="21"/>
      <c r="RF209" s="21"/>
      <c r="RG209" s="21"/>
      <c r="RH209" s="21"/>
      <c r="RI209" s="21"/>
      <c r="RJ209" s="21"/>
      <c r="RK209" s="21"/>
      <c r="RL209" s="21"/>
      <c r="RM209" s="21"/>
      <c r="RN209" s="21"/>
      <c r="RO209" s="21"/>
      <c r="RP209" s="21"/>
      <c r="RQ209" s="21"/>
      <c r="RR209" s="21"/>
      <c r="RS209" s="21"/>
      <c r="RT209" s="21"/>
      <c r="RU209" s="21"/>
      <c r="RV209" s="21"/>
      <c r="RW209" s="21"/>
      <c r="RX209" s="21"/>
      <c r="RY209" s="21"/>
      <c r="RZ209" s="21"/>
      <c r="SA209" s="21"/>
      <c r="SB209" s="21"/>
      <c r="SC209" s="21"/>
      <c r="SD209" s="21"/>
      <c r="SE209" s="21"/>
      <c r="SF209" s="21"/>
      <c r="SG209" s="21"/>
      <c r="SH209" s="21"/>
      <c r="SI209" s="21"/>
      <c r="SJ209" s="21"/>
      <c r="SK209" s="21"/>
      <c r="SL209" s="21"/>
      <c r="SM209" s="21"/>
      <c r="SN209" s="21"/>
      <c r="SO209" s="21"/>
      <c r="SP209" s="21"/>
      <c r="SQ209" s="21"/>
      <c r="SR209" s="21"/>
      <c r="SS209" s="21"/>
      <c r="ST209" s="21"/>
      <c r="SU209" s="21"/>
      <c r="SV209" s="21"/>
      <c r="SW209" s="21"/>
      <c r="SX209" s="21"/>
      <c r="SY209" s="21"/>
      <c r="SZ209" s="21"/>
      <c r="TA209" s="21"/>
      <c r="TB209" s="21"/>
      <c r="TC209" s="21"/>
      <c r="TD209" s="21"/>
      <c r="TE209" s="21"/>
      <c r="TF209" s="21"/>
      <c r="TG209" s="21"/>
      <c r="TH209" s="21"/>
      <c r="TI209" s="21"/>
      <c r="TJ209" s="21"/>
      <c r="TK209" s="21"/>
      <c r="TL209" s="21"/>
      <c r="TM209" s="21"/>
      <c r="TN209" s="21"/>
      <c r="TO209" s="21"/>
      <c r="TP209" s="21"/>
      <c r="TQ209" s="21"/>
      <c r="TR209" s="21"/>
      <c r="TS209" s="21"/>
      <c r="TT209" s="21"/>
      <c r="TU209" s="21"/>
      <c r="TV209" s="21"/>
      <c r="TW209" s="21"/>
      <c r="TX209" s="21"/>
      <c r="TY209" s="21"/>
      <c r="TZ209" s="21"/>
      <c r="UA209" s="21"/>
      <c r="UB209" s="21"/>
      <c r="UC209" s="21"/>
      <c r="UD209" s="21"/>
      <c r="UE209" s="21"/>
      <c r="UF209" s="21"/>
      <c r="UG209" s="21"/>
      <c r="UH209" s="21"/>
      <c r="UI209" s="21"/>
      <c r="UJ209" s="21"/>
      <c r="UK209" s="21"/>
      <c r="UL209" s="21"/>
      <c r="UM209" s="21"/>
      <c r="UN209" s="21"/>
      <c r="UO209" s="21"/>
      <c r="UP209" s="21"/>
      <c r="UQ209" s="21"/>
      <c r="UR209" s="21"/>
      <c r="US209" s="21"/>
      <c r="UT209" s="21"/>
      <c r="UU209" s="21"/>
      <c r="UV209" s="21"/>
      <c r="UW209" s="21"/>
      <c r="UX209" s="21"/>
      <c r="UY209" s="21"/>
      <c r="UZ209" s="21"/>
      <c r="VA209" s="21"/>
      <c r="VB209" s="21"/>
      <c r="VC209" s="21"/>
      <c r="VD209" s="21"/>
      <c r="VE209" s="21"/>
      <c r="VF209" s="21"/>
      <c r="VG209" s="21"/>
      <c r="VH209" s="21"/>
      <c r="VI209" s="21"/>
      <c r="VJ209" s="21"/>
      <c r="VK209" s="21"/>
      <c r="VL209" s="21"/>
      <c r="VM209" s="21"/>
      <c r="VN209" s="21"/>
      <c r="VO209" s="21"/>
      <c r="VP209" s="21"/>
      <c r="VQ209" s="21"/>
      <c r="VR209" s="21"/>
      <c r="VS209" s="21"/>
      <c r="VT209" s="21"/>
      <c r="VU209" s="21"/>
      <c r="VV209" s="21"/>
      <c r="VW209" s="21"/>
      <c r="VX209" s="21"/>
      <c r="VY209" s="21"/>
      <c r="VZ209" s="21"/>
      <c r="WA209" s="21"/>
      <c r="WB209" s="21"/>
      <c r="WC209" s="21"/>
      <c r="WD209" s="21"/>
      <c r="WE209" s="21"/>
      <c r="WF209" s="21"/>
      <c r="WG209" s="21"/>
      <c r="WH209" s="21"/>
      <c r="WI209" s="21"/>
      <c r="WJ209" s="21"/>
      <c r="WK209" s="21"/>
      <c r="WL209" s="21"/>
      <c r="WM209" s="21"/>
      <c r="WN209" s="21"/>
      <c r="WO209" s="21"/>
      <c r="WP209" s="21"/>
      <c r="WQ209" s="21"/>
      <c r="WR209" s="21"/>
      <c r="WS209" s="21"/>
      <c r="WT209" s="21"/>
      <c r="WU209" s="21"/>
      <c r="WV209" s="21"/>
      <c r="WW209" s="21"/>
      <c r="WX209" s="21"/>
      <c r="WY209" s="21"/>
      <c r="WZ209" s="21"/>
      <c r="XA209" s="21"/>
      <c r="XB209" s="21"/>
      <c r="XC209" s="21"/>
      <c r="XD209" s="21"/>
      <c r="XE209" s="21"/>
      <c r="XF209" s="21"/>
      <c r="XG209" s="21"/>
      <c r="XH209" s="21"/>
      <c r="XI209" s="21"/>
      <c r="XJ209" s="21"/>
      <c r="XK209" s="21"/>
      <c r="XL209" s="21"/>
      <c r="XM209" s="21"/>
      <c r="XN209" s="21"/>
      <c r="XO209" s="21"/>
      <c r="XP209" s="21"/>
      <c r="XQ209" s="21"/>
      <c r="XR209" s="21"/>
      <c r="XS209" s="21"/>
      <c r="XT209" s="21"/>
      <c r="XU209" s="21"/>
      <c r="XV209" s="21"/>
      <c r="XW209" s="21"/>
      <c r="XX209" s="21"/>
      <c r="XY209" s="21"/>
      <c r="XZ209" s="21"/>
      <c r="YA209" s="21"/>
      <c r="YB209" s="21"/>
      <c r="YC209" s="21"/>
      <c r="YD209" s="21"/>
      <c r="YE209" s="21"/>
      <c r="YF209" s="21"/>
      <c r="YG209" s="21"/>
      <c r="YH209" s="21"/>
      <c r="YI209" s="21"/>
      <c r="YJ209" s="21"/>
      <c r="YK209" s="21"/>
      <c r="YL209" s="21"/>
      <c r="YM209" s="21"/>
      <c r="YN209" s="21"/>
      <c r="YO209" s="21"/>
      <c r="YP209" s="21"/>
      <c r="YQ209" s="21"/>
      <c r="YR209" s="21"/>
      <c r="YS209" s="21"/>
      <c r="YT209" s="21"/>
      <c r="YU209" s="21"/>
      <c r="YV209" s="21"/>
      <c r="YW209" s="21"/>
      <c r="YX209" s="21"/>
      <c r="YY209" s="21"/>
      <c r="YZ209" s="21"/>
      <c r="ZA209" s="21"/>
      <c r="ZB209" s="21"/>
      <c r="ZC209" s="21"/>
      <c r="ZD209" s="21"/>
      <c r="ZE209" s="21"/>
      <c r="ZF209" s="21"/>
      <c r="ZG209" s="21"/>
      <c r="ZH209" s="21"/>
      <c r="ZI209" s="21"/>
      <c r="ZJ209" s="21"/>
      <c r="ZK209" s="21"/>
      <c r="ZL209" s="21"/>
      <c r="ZM209" s="21"/>
      <c r="ZN209" s="21"/>
      <c r="ZO209" s="21"/>
      <c r="ZP209" s="21"/>
      <c r="ZQ209" s="21"/>
      <c r="ZR209" s="21"/>
      <c r="ZS209" s="21"/>
      <c r="ZT209" s="21"/>
      <c r="ZU209" s="21"/>
      <c r="ZV209" s="21"/>
      <c r="ZW209" s="21"/>
      <c r="ZX209" s="21"/>
      <c r="ZY209" s="21"/>
      <c r="ZZ209" s="21"/>
      <c r="AAA209" s="21"/>
      <c r="AAB209" s="21"/>
      <c r="AAC209" s="21"/>
      <c r="AAD209" s="21"/>
      <c r="AAE209" s="21"/>
      <c r="AAF209" s="21"/>
      <c r="AAG209" s="21"/>
      <c r="AAH209" s="21"/>
      <c r="AAI209" s="21"/>
      <c r="AAJ209" s="21"/>
      <c r="AAK209" s="21"/>
      <c r="AAL209" s="21"/>
      <c r="AAM209" s="21"/>
      <c r="AAN209" s="21"/>
      <c r="AAO209" s="21"/>
      <c r="AAP209" s="21"/>
      <c r="AAQ209" s="21"/>
      <c r="AAR209" s="21"/>
      <c r="AAS209" s="21"/>
      <c r="AAT209" s="21"/>
      <c r="AAU209" s="21"/>
      <c r="AAV209" s="21"/>
      <c r="AAW209" s="21"/>
      <c r="AAX209" s="21"/>
      <c r="AAY209" s="21"/>
      <c r="AAZ209" s="21"/>
      <c r="ABA209" s="21"/>
      <c r="ABB209" s="21"/>
      <c r="ABC209" s="21"/>
      <c r="ABD209" s="21"/>
      <c r="ABE209" s="21"/>
      <c r="ABF209" s="21"/>
      <c r="ABG209" s="21"/>
      <c r="ABH209" s="21"/>
      <c r="ABI209" s="21"/>
      <c r="ABJ209" s="21"/>
      <c r="ABK209" s="21"/>
      <c r="ABL209" s="21"/>
      <c r="ABM209" s="21"/>
      <c r="ABN209" s="21"/>
      <c r="ABO209" s="21"/>
      <c r="ABP209" s="21"/>
      <c r="ABQ209" s="21"/>
      <c r="ABR209" s="21"/>
      <c r="ABS209" s="21"/>
      <c r="ABT209" s="21"/>
      <c r="ABU209" s="21"/>
      <c r="ABV209" s="21"/>
      <c r="ABW209" s="21"/>
      <c r="ABX209" s="21"/>
      <c r="ABY209" s="21"/>
      <c r="ABZ209" s="21"/>
      <c r="ACA209" s="21"/>
      <c r="ACB209" s="21"/>
      <c r="ACC209" s="21"/>
      <c r="ACD209" s="21"/>
      <c r="ACE209" s="21"/>
      <c r="ACF209" s="21"/>
      <c r="ACG209" s="21"/>
      <c r="ACH209" s="21"/>
      <c r="ACI209" s="21"/>
      <c r="ACJ209" s="21"/>
      <c r="ACK209" s="21"/>
      <c r="ACL209" s="21"/>
      <c r="ACM209" s="21"/>
      <c r="ACN209" s="21"/>
      <c r="ACO209" s="21"/>
      <c r="ACP209" s="21"/>
      <c r="ACQ209" s="21"/>
      <c r="ACR209" s="21"/>
      <c r="ACS209" s="21"/>
      <c r="ACT209" s="21"/>
      <c r="ACU209" s="21"/>
      <c r="ACV209" s="21"/>
      <c r="ACW209" s="21"/>
      <c r="ACX209" s="21"/>
      <c r="ACY209" s="21"/>
      <c r="ACZ209" s="21"/>
      <c r="ADA209" s="21"/>
      <c r="ADB209" s="21"/>
      <c r="ADC209" s="21"/>
      <c r="ADD209" s="21"/>
      <c r="ADE209" s="21"/>
      <c r="ADF209" s="21"/>
      <c r="ADG209" s="21"/>
      <c r="ADH209" s="21"/>
      <c r="ADI209" s="21"/>
      <c r="ADJ209" s="21"/>
      <c r="ADK209" s="21"/>
      <c r="ADL209" s="21"/>
      <c r="ADM209" s="21"/>
      <c r="ADN209" s="21"/>
      <c r="ADO209" s="21"/>
      <c r="ADP209" s="21"/>
      <c r="ADQ209" s="21"/>
      <c r="ADR209" s="21"/>
      <c r="ADS209" s="21"/>
      <c r="ADT209" s="21"/>
      <c r="ADU209" s="21"/>
      <c r="ADV209" s="21"/>
      <c r="ADW209" s="21"/>
      <c r="ADX209" s="21"/>
      <c r="ADY209" s="21"/>
      <c r="ADZ209" s="21"/>
      <c r="AEA209" s="21"/>
      <c r="AEB209" s="21"/>
      <c r="AEC209" s="21"/>
      <c r="AED209" s="21"/>
      <c r="AEE209" s="21"/>
      <c r="AEF209" s="21"/>
      <c r="AEG209" s="21"/>
      <c r="AEH209" s="21"/>
      <c r="AEI209" s="21"/>
      <c r="AEJ209" s="21"/>
      <c r="AEK209" s="21"/>
      <c r="AEL209" s="21"/>
      <c r="AEM209" s="21"/>
      <c r="AEN209" s="21"/>
      <c r="AEO209" s="21"/>
      <c r="AEP209" s="21"/>
      <c r="AEQ209" s="21"/>
      <c r="AER209" s="21"/>
      <c r="AES209" s="21"/>
      <c r="AET209" s="21"/>
      <c r="AEU209" s="21"/>
      <c r="AEV209" s="21"/>
      <c r="AEW209" s="21"/>
      <c r="AEX209" s="21"/>
      <c r="AEY209" s="21"/>
      <c r="AEZ209" s="21"/>
      <c r="AFA209" s="21"/>
      <c r="AFB209" s="21"/>
      <c r="AFC209" s="21"/>
      <c r="AFD209" s="21"/>
      <c r="AFE209" s="21"/>
      <c r="AFF209" s="21"/>
      <c r="AFG209" s="21"/>
      <c r="AFH209" s="21"/>
      <c r="AFI209" s="21"/>
      <c r="AFJ209" s="21"/>
      <c r="AFK209" s="21"/>
      <c r="AFL209" s="21"/>
      <c r="AFM209" s="21"/>
      <c r="AFN209" s="21"/>
      <c r="AFO209" s="21"/>
      <c r="AFP209" s="21"/>
      <c r="AFQ209" s="21"/>
      <c r="AFR209" s="21"/>
      <c r="AFS209" s="21"/>
      <c r="AFT209" s="21"/>
      <c r="AFU209" s="21"/>
      <c r="AFV209" s="21"/>
      <c r="AFW209" s="21"/>
      <c r="AFX209" s="21"/>
      <c r="AFY209" s="21"/>
      <c r="AFZ209" s="21"/>
      <c r="AGA209" s="21"/>
      <c r="AGB209" s="21"/>
      <c r="AGC209" s="21"/>
      <c r="AGD209" s="21"/>
      <c r="AGE209" s="21"/>
      <c r="AGF209" s="21"/>
      <c r="AGG209" s="21"/>
      <c r="AGH209" s="21"/>
      <c r="AGI209" s="21"/>
      <c r="AGJ209" s="21"/>
      <c r="AGK209" s="21"/>
      <c r="AGL209" s="21"/>
      <c r="AGM209" s="21"/>
      <c r="AGN209" s="21"/>
      <c r="AGO209" s="21"/>
      <c r="AGP209" s="21"/>
      <c r="AGQ209" s="21"/>
      <c r="AGR209" s="21"/>
      <c r="AGS209" s="21"/>
      <c r="AGT209" s="21"/>
      <c r="AGU209" s="21"/>
      <c r="AGV209" s="21"/>
      <c r="AGW209" s="21"/>
      <c r="AGX209" s="21"/>
      <c r="AGY209" s="21"/>
      <c r="AGZ209" s="21"/>
      <c r="AHA209" s="21"/>
      <c r="AHB209" s="21"/>
      <c r="AHC209" s="21"/>
      <c r="AHD209" s="21"/>
      <c r="AHE209" s="21"/>
      <c r="AHF209" s="21"/>
      <c r="AHG209" s="21"/>
      <c r="AHH209" s="21"/>
      <c r="AHI209" s="21"/>
      <c r="AHJ209" s="21"/>
      <c r="AHK209" s="21"/>
      <c r="AHL209" s="21"/>
      <c r="AHM209" s="21"/>
      <c r="AHN209" s="21"/>
      <c r="AHO209" s="21"/>
      <c r="AHP209" s="21"/>
      <c r="AHQ209" s="21"/>
      <c r="AHR209" s="21"/>
      <c r="AHS209" s="21"/>
      <c r="AHT209" s="21"/>
      <c r="AHU209" s="21"/>
      <c r="AHV209" s="21"/>
      <c r="AHW209" s="21"/>
      <c r="AHX209" s="21"/>
      <c r="AHY209" s="21"/>
      <c r="AHZ209" s="21"/>
      <c r="AIA209" s="21"/>
      <c r="AIB209" s="21"/>
      <c r="AIC209" s="21"/>
      <c r="AID209" s="21"/>
      <c r="AIE209" s="21"/>
      <c r="AIF209" s="21"/>
      <c r="AIG209" s="21"/>
      <c r="AIH209" s="21"/>
      <c r="AII209" s="21"/>
      <c r="AIJ209" s="21"/>
      <c r="AIK209" s="21"/>
      <c r="AIL209" s="21"/>
      <c r="AIM209" s="21"/>
      <c r="AIN209" s="21"/>
      <c r="AIO209" s="21"/>
      <c r="AIP209" s="21"/>
      <c r="AIQ209" s="21"/>
      <c r="AIR209" s="21"/>
      <c r="AIS209" s="21"/>
      <c r="AIT209" s="21"/>
      <c r="AIU209" s="21"/>
      <c r="AIV209" s="21"/>
      <c r="AIW209" s="21"/>
      <c r="AIX209" s="21"/>
      <c r="AIY209" s="21"/>
      <c r="AIZ209" s="21"/>
      <c r="AJA209" s="21"/>
      <c r="AJB209" s="21"/>
      <c r="AJC209" s="21"/>
      <c r="AJD209" s="21"/>
      <c r="AJE209" s="21"/>
      <c r="AJF209" s="21"/>
      <c r="AJG209" s="21"/>
      <c r="AJH209" s="21"/>
      <c r="AJI209" s="21"/>
      <c r="AJJ209" s="21"/>
      <c r="AJK209" s="21"/>
      <c r="AJL209" s="21"/>
      <c r="AJM209" s="21"/>
      <c r="AJN209" s="21"/>
      <c r="AJO209" s="21"/>
      <c r="AJP209" s="21"/>
      <c r="AJQ209" s="21"/>
      <c r="AJR209" s="21"/>
      <c r="AJS209" s="21"/>
      <c r="AJT209" s="21"/>
      <c r="AJU209" s="21"/>
      <c r="AJV209" s="21"/>
      <c r="AJW209" s="21"/>
      <c r="AJX209" s="21"/>
      <c r="AJY209" s="21"/>
      <c r="AJZ209" s="21"/>
      <c r="AKA209" s="21"/>
      <c r="AKB209" s="21"/>
      <c r="AKC209" s="21"/>
      <c r="AKD209" s="21"/>
      <c r="AKE209" s="21"/>
      <c r="AKF209" s="21"/>
      <c r="AKG209" s="21"/>
      <c r="AKH209" s="21"/>
      <c r="AKI209" s="21"/>
      <c r="AKJ209" s="21"/>
      <c r="AKK209" s="21"/>
      <c r="AKL209" s="21"/>
      <c r="AKM209" s="21"/>
      <c r="AKN209" s="21"/>
      <c r="AKO209" s="21"/>
      <c r="AKP209" s="21"/>
      <c r="AKQ209" s="21"/>
      <c r="AKR209" s="21"/>
      <c r="AKS209" s="21"/>
      <c r="AKT209" s="21"/>
      <c r="AKU209" s="21"/>
      <c r="AKV209" s="21"/>
      <c r="AKW209" s="21"/>
      <c r="AKX209" s="21"/>
      <c r="AKY209" s="21"/>
      <c r="AKZ209" s="21"/>
      <c r="ALA209" s="21"/>
      <c r="ALB209" s="21"/>
      <c r="ALC209" s="21"/>
      <c r="ALD209" s="21"/>
      <c r="ALE209" s="21"/>
      <c r="ALF209" s="21"/>
      <c r="ALG209" s="21"/>
      <c r="ALH209" s="21"/>
      <c r="ALI209" s="21"/>
      <c r="ALJ209" s="21"/>
      <c r="ALK209" s="21"/>
      <c r="ALL209" s="21"/>
      <c r="ALM209" s="21"/>
      <c r="ALN209" s="21"/>
      <c r="ALO209" s="21"/>
      <c r="ALP209" s="21"/>
      <c r="ALQ209" s="21"/>
      <c r="ALR209" s="21"/>
      <c r="ALS209" s="21"/>
      <c r="ALT209" s="21"/>
      <c r="ALU209" s="21"/>
      <c r="ALV209" s="21"/>
      <c r="ALW209" s="21"/>
      <c r="ALX209" s="21"/>
      <c r="ALY209" s="21"/>
      <c r="ALZ209" s="21"/>
      <c r="AMA209" s="21"/>
      <c r="AMB209" s="21"/>
      <c r="AMC209" s="21"/>
      <c r="AMD209" s="21"/>
      <c r="AME209" s="21"/>
      <c r="AMF209" s="21"/>
      <c r="AMG209" s="21"/>
      <c r="AMH209" s="21"/>
      <c r="AMI209" s="21"/>
      <c r="AMJ209" s="21"/>
      <c r="AMK209" s="21"/>
      <c r="AML209" s="21"/>
      <c r="AMM209" s="21"/>
      <c r="AMN209" s="21"/>
      <c r="AMO209" s="21"/>
      <c r="AMP209" s="21"/>
      <c r="AMQ209" s="21"/>
      <c r="AMR209" s="21"/>
      <c r="AMS209" s="21"/>
      <c r="AMT209" s="21"/>
      <c r="AMU209" s="21"/>
      <c r="AMV209" s="21"/>
      <c r="AMW209" s="21"/>
    </row>
    <row r="210" spans="1:1037" s="33" customFormat="1" ht="39.75" hidden="1" thickTop="1" thickBot="1" x14ac:dyDescent="0.25">
      <c r="A210" s="23" t="s">
        <v>201</v>
      </c>
      <c r="B210" s="23" t="s">
        <v>141</v>
      </c>
      <c r="C210" s="23" t="s">
        <v>289</v>
      </c>
      <c r="D210" s="23" t="s">
        <v>83</v>
      </c>
      <c r="E210" s="23" t="s">
        <v>1053</v>
      </c>
      <c r="F210" s="23" t="s">
        <v>1057</v>
      </c>
      <c r="G210" s="23" t="s">
        <v>1055</v>
      </c>
      <c r="H210" s="23" t="s">
        <v>1055</v>
      </c>
      <c r="I210" s="24" t="s">
        <v>367</v>
      </c>
      <c r="J210" s="189" t="str">
        <f>+VLOOKUP(I210,Feuil1!A:C,2,FALSE)</f>
        <v>R10-1-2-1</v>
      </c>
      <c r="K210" s="24" t="s">
        <v>272</v>
      </c>
      <c r="L210" s="29"/>
      <c r="M210" s="59">
        <v>3</v>
      </c>
      <c r="N210" s="60">
        <v>3</v>
      </c>
      <c r="O210" s="42">
        <f t="shared" si="15"/>
        <v>9</v>
      </c>
      <c r="P210" s="42">
        <f t="shared" si="16"/>
        <v>3</v>
      </c>
      <c r="Q210" s="44"/>
      <c r="R210" s="59">
        <v>5</v>
      </c>
      <c r="S210" s="25"/>
      <c r="T210" s="59">
        <v>5</v>
      </c>
      <c r="U210" s="25"/>
      <c r="V210" s="59">
        <v>5</v>
      </c>
      <c r="W210" s="41">
        <f t="shared" si="17"/>
        <v>15</v>
      </c>
      <c r="X210" s="50">
        <f t="shared" si="18"/>
        <v>1</v>
      </c>
      <c r="Y210" s="52">
        <f t="shared" si="19"/>
        <v>3</v>
      </c>
      <c r="Z210" s="23"/>
      <c r="AA210" s="57"/>
      <c r="AB210" s="23"/>
      <c r="AC210" s="23"/>
      <c r="AD210" s="23" t="s">
        <v>1615</v>
      </c>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c r="BC210" s="21"/>
      <c r="BD210" s="21"/>
      <c r="BE210" s="21"/>
      <c r="BF210" s="21"/>
      <c r="BG210" s="21"/>
      <c r="BH210" s="21"/>
      <c r="BI210" s="21"/>
      <c r="BJ210" s="21"/>
      <c r="BK210" s="21"/>
      <c r="BL210" s="21"/>
      <c r="BM210" s="21"/>
      <c r="BN210" s="21"/>
      <c r="BO210" s="21"/>
      <c r="BP210" s="21"/>
      <c r="BQ210" s="21"/>
      <c r="BR210" s="21"/>
      <c r="BS210" s="21"/>
      <c r="BT210" s="21"/>
      <c r="BU210" s="21"/>
      <c r="BV210" s="21"/>
      <c r="BW210" s="21"/>
      <c r="BX210" s="21"/>
      <c r="BY210" s="21"/>
      <c r="BZ210" s="21"/>
      <c r="CA210" s="21"/>
      <c r="CB210" s="21"/>
      <c r="CC210" s="21"/>
      <c r="CD210" s="21"/>
      <c r="CE210" s="21"/>
      <c r="CF210" s="21"/>
      <c r="CG210" s="21"/>
      <c r="CH210" s="21"/>
      <c r="CI210" s="21"/>
      <c r="CJ210" s="21"/>
      <c r="CK210" s="21"/>
      <c r="CL210" s="21"/>
      <c r="CM210" s="21"/>
      <c r="CN210" s="21"/>
      <c r="CO210" s="21"/>
      <c r="CP210" s="21"/>
      <c r="CQ210" s="21"/>
      <c r="CR210" s="21"/>
      <c r="CS210" s="21"/>
      <c r="CT210" s="21"/>
      <c r="CU210" s="21"/>
      <c r="CV210" s="21"/>
      <c r="CW210" s="21"/>
      <c r="CX210" s="21"/>
      <c r="CY210" s="21"/>
      <c r="CZ210" s="21"/>
      <c r="DA210" s="21"/>
      <c r="DB210" s="21"/>
      <c r="DC210" s="21"/>
      <c r="DD210" s="21"/>
      <c r="DE210" s="21"/>
      <c r="DF210" s="21"/>
      <c r="DG210" s="21"/>
      <c r="DH210" s="21"/>
      <c r="DI210" s="21"/>
      <c r="DJ210" s="21"/>
      <c r="DK210" s="21"/>
      <c r="DL210" s="21"/>
      <c r="DM210" s="21"/>
      <c r="DN210" s="21"/>
      <c r="DO210" s="21"/>
      <c r="DP210" s="21"/>
      <c r="DQ210" s="21"/>
      <c r="DR210" s="21"/>
      <c r="DS210" s="21"/>
      <c r="DT210" s="21"/>
      <c r="DU210" s="21"/>
      <c r="DV210" s="21"/>
      <c r="DW210" s="21"/>
      <c r="DX210" s="21"/>
      <c r="DY210" s="21"/>
      <c r="DZ210" s="21"/>
      <c r="EA210" s="21"/>
      <c r="EB210" s="21"/>
      <c r="EC210" s="21"/>
      <c r="ED210" s="21"/>
      <c r="EE210" s="21"/>
      <c r="EF210" s="21"/>
      <c r="EG210" s="21"/>
      <c r="EH210" s="21"/>
      <c r="EI210" s="21"/>
      <c r="EJ210" s="21"/>
      <c r="EK210" s="21"/>
      <c r="EL210" s="21"/>
      <c r="EM210" s="21"/>
      <c r="EN210" s="21"/>
      <c r="EO210" s="21"/>
      <c r="EP210" s="21"/>
      <c r="EQ210" s="21"/>
      <c r="ER210" s="21"/>
      <c r="ES210" s="21"/>
      <c r="ET210" s="21"/>
      <c r="EU210" s="21"/>
      <c r="EV210" s="21"/>
      <c r="EW210" s="21"/>
      <c r="EX210" s="21"/>
      <c r="EY210" s="21"/>
      <c r="EZ210" s="21"/>
      <c r="FA210" s="21"/>
      <c r="FB210" s="21"/>
      <c r="FC210" s="21"/>
      <c r="FD210" s="21"/>
      <c r="FE210" s="21"/>
      <c r="FF210" s="21"/>
      <c r="FG210" s="21"/>
      <c r="FH210" s="21"/>
      <c r="FI210" s="21"/>
      <c r="FJ210" s="21"/>
      <c r="FK210" s="21"/>
      <c r="FL210" s="21"/>
      <c r="FM210" s="21"/>
      <c r="FN210" s="21"/>
      <c r="FO210" s="21"/>
      <c r="FP210" s="21"/>
      <c r="FQ210" s="21"/>
      <c r="FR210" s="21"/>
      <c r="FS210" s="21"/>
      <c r="FT210" s="21"/>
      <c r="FU210" s="21"/>
      <c r="FV210" s="21"/>
      <c r="FW210" s="21"/>
      <c r="FX210" s="21"/>
      <c r="FY210" s="21"/>
      <c r="FZ210" s="21"/>
      <c r="GA210" s="21"/>
      <c r="GB210" s="21"/>
      <c r="GC210" s="21"/>
      <c r="GD210" s="21"/>
      <c r="GE210" s="21"/>
      <c r="GF210" s="21"/>
      <c r="GG210" s="21"/>
      <c r="GH210" s="21"/>
      <c r="GI210" s="21"/>
      <c r="GJ210" s="21"/>
      <c r="GK210" s="21"/>
      <c r="GL210" s="21"/>
      <c r="GM210" s="21"/>
      <c r="GN210" s="21"/>
      <c r="GO210" s="21"/>
      <c r="GP210" s="21"/>
      <c r="GQ210" s="21"/>
      <c r="GR210" s="21"/>
      <c r="GS210" s="21"/>
      <c r="GT210" s="21"/>
      <c r="GU210" s="21"/>
      <c r="GV210" s="21"/>
      <c r="GW210" s="21"/>
      <c r="GX210" s="21"/>
      <c r="GY210" s="21"/>
      <c r="GZ210" s="21"/>
      <c r="HA210" s="21"/>
      <c r="HB210" s="21"/>
      <c r="HC210" s="21"/>
      <c r="HD210" s="21"/>
      <c r="HE210" s="21"/>
      <c r="HF210" s="21"/>
      <c r="HG210" s="21"/>
      <c r="HH210" s="21"/>
      <c r="HI210" s="21"/>
      <c r="HJ210" s="21"/>
      <c r="HK210" s="21"/>
      <c r="HL210" s="21"/>
      <c r="HM210" s="21"/>
      <c r="HN210" s="21"/>
      <c r="HO210" s="21"/>
      <c r="HP210" s="21"/>
      <c r="HQ210" s="21"/>
      <c r="HR210" s="21"/>
      <c r="HS210" s="21"/>
      <c r="HT210" s="21"/>
      <c r="HU210" s="21"/>
      <c r="HV210" s="21"/>
      <c r="HW210" s="21"/>
      <c r="HX210" s="21"/>
      <c r="HY210" s="21"/>
      <c r="HZ210" s="21"/>
      <c r="IA210" s="21"/>
      <c r="IB210" s="21"/>
      <c r="IC210" s="21"/>
      <c r="ID210" s="21"/>
      <c r="IE210" s="21"/>
      <c r="IF210" s="21"/>
      <c r="IG210" s="21"/>
      <c r="IH210" s="21"/>
      <c r="II210" s="21"/>
      <c r="IJ210" s="21"/>
      <c r="IK210" s="21"/>
      <c r="IL210" s="21"/>
      <c r="IM210" s="21"/>
      <c r="IN210" s="21"/>
      <c r="IO210" s="21"/>
      <c r="IP210" s="21"/>
      <c r="IQ210" s="21"/>
      <c r="IR210" s="21"/>
      <c r="IS210" s="21"/>
      <c r="IT210" s="21"/>
      <c r="IU210" s="21"/>
      <c r="IV210" s="21"/>
      <c r="IW210" s="21"/>
      <c r="IX210" s="21"/>
      <c r="IY210" s="21"/>
      <c r="IZ210" s="21"/>
      <c r="JA210" s="21"/>
      <c r="JB210" s="21"/>
      <c r="JC210" s="21"/>
      <c r="JD210" s="21"/>
      <c r="JE210" s="21"/>
      <c r="JF210" s="21"/>
      <c r="JG210" s="21"/>
      <c r="JH210" s="21"/>
      <c r="JI210" s="21"/>
      <c r="JJ210" s="21"/>
      <c r="JK210" s="21"/>
      <c r="JL210" s="21"/>
      <c r="JM210" s="21"/>
      <c r="JN210" s="21"/>
      <c r="JO210" s="21"/>
      <c r="JP210" s="21"/>
      <c r="JQ210" s="21"/>
      <c r="JR210" s="21"/>
      <c r="JS210" s="21"/>
      <c r="JT210" s="21"/>
      <c r="JU210" s="21"/>
      <c r="JV210" s="21"/>
      <c r="JW210" s="21"/>
      <c r="JX210" s="21"/>
      <c r="JY210" s="21"/>
      <c r="JZ210" s="21"/>
      <c r="KA210" s="21"/>
      <c r="KB210" s="21"/>
      <c r="KC210" s="21"/>
      <c r="KD210" s="21"/>
      <c r="KE210" s="21"/>
      <c r="KF210" s="21"/>
      <c r="KG210" s="21"/>
      <c r="KH210" s="21"/>
      <c r="KI210" s="21"/>
      <c r="KJ210" s="21"/>
      <c r="KK210" s="21"/>
      <c r="KL210" s="21"/>
      <c r="KM210" s="21"/>
      <c r="KN210" s="21"/>
      <c r="KO210" s="21"/>
      <c r="KP210" s="21"/>
      <c r="KQ210" s="21"/>
      <c r="KR210" s="21"/>
      <c r="KS210" s="21"/>
      <c r="KT210" s="21"/>
      <c r="KU210" s="21"/>
      <c r="KV210" s="21"/>
      <c r="KW210" s="21"/>
      <c r="KX210" s="21"/>
      <c r="KY210" s="21"/>
      <c r="KZ210" s="21"/>
      <c r="LA210" s="21"/>
      <c r="LB210" s="21"/>
      <c r="LC210" s="21"/>
      <c r="LD210" s="21"/>
      <c r="LE210" s="21"/>
      <c r="LF210" s="21"/>
      <c r="LG210" s="21"/>
      <c r="LH210" s="21"/>
      <c r="LI210" s="21"/>
      <c r="LJ210" s="21"/>
      <c r="LK210" s="21"/>
      <c r="LL210" s="21"/>
      <c r="LM210" s="21"/>
      <c r="LN210" s="21"/>
      <c r="LO210" s="21"/>
      <c r="LP210" s="21"/>
      <c r="LQ210" s="21"/>
      <c r="LR210" s="21"/>
      <c r="LS210" s="21"/>
      <c r="LT210" s="21"/>
      <c r="LU210" s="21"/>
      <c r="LV210" s="21"/>
      <c r="LW210" s="21"/>
      <c r="LX210" s="21"/>
      <c r="LY210" s="21"/>
      <c r="LZ210" s="21"/>
      <c r="MA210" s="21"/>
      <c r="MB210" s="21"/>
      <c r="MC210" s="21"/>
      <c r="MD210" s="21"/>
      <c r="ME210" s="21"/>
      <c r="MF210" s="21"/>
      <c r="MG210" s="21"/>
      <c r="MH210" s="21"/>
      <c r="MI210" s="21"/>
      <c r="MJ210" s="21"/>
      <c r="MK210" s="21"/>
      <c r="ML210" s="21"/>
      <c r="MM210" s="21"/>
      <c r="MN210" s="21"/>
      <c r="MO210" s="21"/>
      <c r="MP210" s="21"/>
      <c r="MQ210" s="21"/>
      <c r="MR210" s="21"/>
      <c r="MS210" s="21"/>
      <c r="MT210" s="21"/>
      <c r="MU210" s="21"/>
      <c r="MV210" s="21"/>
      <c r="MW210" s="21"/>
      <c r="MX210" s="21"/>
      <c r="MY210" s="21"/>
      <c r="MZ210" s="21"/>
      <c r="NA210" s="21"/>
      <c r="NB210" s="21"/>
      <c r="NC210" s="21"/>
      <c r="ND210" s="21"/>
      <c r="NE210" s="21"/>
      <c r="NF210" s="21"/>
      <c r="NG210" s="21"/>
      <c r="NH210" s="21"/>
      <c r="NI210" s="21"/>
      <c r="NJ210" s="21"/>
      <c r="NK210" s="21"/>
      <c r="NL210" s="21"/>
      <c r="NM210" s="21"/>
      <c r="NN210" s="21"/>
      <c r="NO210" s="21"/>
      <c r="NP210" s="21"/>
      <c r="NQ210" s="21"/>
      <c r="NR210" s="21"/>
      <c r="NS210" s="21"/>
      <c r="NT210" s="21"/>
      <c r="NU210" s="21"/>
      <c r="NV210" s="21"/>
      <c r="NW210" s="21"/>
      <c r="NX210" s="21"/>
      <c r="NY210" s="21"/>
      <c r="NZ210" s="21"/>
      <c r="OA210" s="21"/>
      <c r="OB210" s="21"/>
      <c r="OC210" s="21"/>
      <c r="OD210" s="21"/>
      <c r="OE210" s="21"/>
      <c r="OF210" s="21"/>
      <c r="OG210" s="21"/>
      <c r="OH210" s="21"/>
      <c r="OI210" s="21"/>
      <c r="OJ210" s="21"/>
      <c r="OK210" s="21"/>
      <c r="OL210" s="21"/>
      <c r="OM210" s="21"/>
      <c r="ON210" s="21"/>
      <c r="OO210" s="21"/>
      <c r="OP210" s="21"/>
      <c r="OQ210" s="21"/>
      <c r="OR210" s="21"/>
      <c r="OS210" s="21"/>
      <c r="OT210" s="21"/>
      <c r="OU210" s="21"/>
      <c r="OV210" s="21"/>
      <c r="OW210" s="21"/>
      <c r="OX210" s="21"/>
      <c r="OY210" s="21"/>
      <c r="OZ210" s="21"/>
      <c r="PA210" s="21"/>
      <c r="PB210" s="21"/>
      <c r="PC210" s="21"/>
      <c r="PD210" s="21"/>
      <c r="PE210" s="21"/>
      <c r="PF210" s="21"/>
      <c r="PG210" s="21"/>
      <c r="PH210" s="21"/>
      <c r="PI210" s="21"/>
      <c r="PJ210" s="21"/>
      <c r="PK210" s="21"/>
      <c r="PL210" s="21"/>
      <c r="PM210" s="21"/>
      <c r="PN210" s="21"/>
      <c r="PO210" s="21"/>
      <c r="PP210" s="21"/>
      <c r="PQ210" s="21"/>
      <c r="PR210" s="21"/>
      <c r="PS210" s="21"/>
      <c r="PT210" s="21"/>
      <c r="PU210" s="21"/>
      <c r="PV210" s="21"/>
      <c r="PW210" s="21"/>
      <c r="PX210" s="21"/>
      <c r="PY210" s="21"/>
      <c r="PZ210" s="21"/>
      <c r="QA210" s="21"/>
      <c r="QB210" s="21"/>
      <c r="QC210" s="21"/>
      <c r="QD210" s="21"/>
      <c r="QE210" s="21"/>
      <c r="QF210" s="21"/>
      <c r="QG210" s="21"/>
      <c r="QH210" s="21"/>
      <c r="QI210" s="21"/>
      <c r="QJ210" s="21"/>
      <c r="QK210" s="21"/>
      <c r="QL210" s="21"/>
      <c r="QM210" s="21"/>
      <c r="QN210" s="21"/>
      <c r="QO210" s="21"/>
      <c r="QP210" s="21"/>
      <c r="QQ210" s="21"/>
      <c r="QR210" s="21"/>
      <c r="QS210" s="21"/>
      <c r="QT210" s="21"/>
      <c r="QU210" s="21"/>
      <c r="QV210" s="21"/>
      <c r="QW210" s="21"/>
      <c r="QX210" s="21"/>
      <c r="QY210" s="21"/>
      <c r="QZ210" s="21"/>
      <c r="RA210" s="21"/>
      <c r="RB210" s="21"/>
      <c r="RC210" s="21"/>
      <c r="RD210" s="21"/>
      <c r="RE210" s="21"/>
      <c r="RF210" s="21"/>
      <c r="RG210" s="21"/>
      <c r="RH210" s="21"/>
      <c r="RI210" s="21"/>
      <c r="RJ210" s="21"/>
      <c r="RK210" s="21"/>
      <c r="RL210" s="21"/>
      <c r="RM210" s="21"/>
      <c r="RN210" s="21"/>
      <c r="RO210" s="21"/>
      <c r="RP210" s="21"/>
      <c r="RQ210" s="21"/>
      <c r="RR210" s="21"/>
      <c r="RS210" s="21"/>
      <c r="RT210" s="21"/>
      <c r="RU210" s="21"/>
      <c r="RV210" s="21"/>
      <c r="RW210" s="21"/>
      <c r="RX210" s="21"/>
      <c r="RY210" s="21"/>
      <c r="RZ210" s="21"/>
      <c r="SA210" s="21"/>
      <c r="SB210" s="21"/>
      <c r="SC210" s="21"/>
      <c r="SD210" s="21"/>
      <c r="SE210" s="21"/>
      <c r="SF210" s="21"/>
      <c r="SG210" s="21"/>
      <c r="SH210" s="21"/>
      <c r="SI210" s="21"/>
      <c r="SJ210" s="21"/>
      <c r="SK210" s="21"/>
      <c r="SL210" s="21"/>
      <c r="SM210" s="21"/>
      <c r="SN210" s="21"/>
      <c r="SO210" s="21"/>
      <c r="SP210" s="21"/>
      <c r="SQ210" s="21"/>
      <c r="SR210" s="21"/>
      <c r="SS210" s="21"/>
      <c r="ST210" s="21"/>
      <c r="SU210" s="21"/>
      <c r="SV210" s="21"/>
      <c r="SW210" s="21"/>
      <c r="SX210" s="21"/>
      <c r="SY210" s="21"/>
      <c r="SZ210" s="21"/>
      <c r="TA210" s="21"/>
      <c r="TB210" s="21"/>
      <c r="TC210" s="21"/>
      <c r="TD210" s="21"/>
      <c r="TE210" s="21"/>
      <c r="TF210" s="21"/>
      <c r="TG210" s="21"/>
      <c r="TH210" s="21"/>
      <c r="TI210" s="21"/>
      <c r="TJ210" s="21"/>
      <c r="TK210" s="21"/>
      <c r="TL210" s="21"/>
      <c r="TM210" s="21"/>
      <c r="TN210" s="21"/>
      <c r="TO210" s="21"/>
      <c r="TP210" s="21"/>
      <c r="TQ210" s="21"/>
      <c r="TR210" s="21"/>
      <c r="TS210" s="21"/>
      <c r="TT210" s="21"/>
      <c r="TU210" s="21"/>
      <c r="TV210" s="21"/>
      <c r="TW210" s="21"/>
      <c r="TX210" s="21"/>
      <c r="TY210" s="21"/>
      <c r="TZ210" s="21"/>
      <c r="UA210" s="21"/>
      <c r="UB210" s="21"/>
      <c r="UC210" s="21"/>
      <c r="UD210" s="21"/>
      <c r="UE210" s="21"/>
      <c r="UF210" s="21"/>
      <c r="UG210" s="21"/>
      <c r="UH210" s="21"/>
      <c r="UI210" s="21"/>
      <c r="UJ210" s="21"/>
      <c r="UK210" s="21"/>
      <c r="UL210" s="21"/>
      <c r="UM210" s="21"/>
      <c r="UN210" s="21"/>
      <c r="UO210" s="21"/>
      <c r="UP210" s="21"/>
      <c r="UQ210" s="21"/>
      <c r="UR210" s="21"/>
      <c r="US210" s="21"/>
      <c r="UT210" s="21"/>
      <c r="UU210" s="21"/>
      <c r="UV210" s="21"/>
      <c r="UW210" s="21"/>
      <c r="UX210" s="21"/>
      <c r="UY210" s="21"/>
      <c r="UZ210" s="21"/>
      <c r="VA210" s="21"/>
      <c r="VB210" s="21"/>
      <c r="VC210" s="21"/>
      <c r="VD210" s="21"/>
      <c r="VE210" s="21"/>
      <c r="VF210" s="21"/>
      <c r="VG210" s="21"/>
      <c r="VH210" s="21"/>
      <c r="VI210" s="21"/>
      <c r="VJ210" s="21"/>
      <c r="VK210" s="21"/>
      <c r="VL210" s="21"/>
      <c r="VM210" s="21"/>
      <c r="VN210" s="21"/>
      <c r="VO210" s="21"/>
      <c r="VP210" s="21"/>
      <c r="VQ210" s="21"/>
      <c r="VR210" s="21"/>
      <c r="VS210" s="21"/>
      <c r="VT210" s="21"/>
      <c r="VU210" s="21"/>
      <c r="VV210" s="21"/>
      <c r="VW210" s="21"/>
      <c r="VX210" s="21"/>
      <c r="VY210" s="21"/>
      <c r="VZ210" s="21"/>
      <c r="WA210" s="21"/>
      <c r="WB210" s="21"/>
      <c r="WC210" s="21"/>
      <c r="WD210" s="21"/>
      <c r="WE210" s="21"/>
      <c r="WF210" s="21"/>
      <c r="WG210" s="21"/>
      <c r="WH210" s="21"/>
      <c r="WI210" s="21"/>
      <c r="WJ210" s="21"/>
      <c r="WK210" s="21"/>
      <c r="WL210" s="21"/>
      <c r="WM210" s="21"/>
      <c r="WN210" s="21"/>
      <c r="WO210" s="21"/>
      <c r="WP210" s="21"/>
      <c r="WQ210" s="21"/>
      <c r="WR210" s="21"/>
      <c r="WS210" s="21"/>
      <c r="WT210" s="21"/>
      <c r="WU210" s="21"/>
      <c r="WV210" s="21"/>
      <c r="WW210" s="21"/>
      <c r="WX210" s="21"/>
      <c r="WY210" s="21"/>
      <c r="WZ210" s="21"/>
      <c r="XA210" s="21"/>
      <c r="XB210" s="21"/>
      <c r="XC210" s="21"/>
      <c r="XD210" s="21"/>
      <c r="XE210" s="21"/>
      <c r="XF210" s="21"/>
      <c r="XG210" s="21"/>
      <c r="XH210" s="21"/>
      <c r="XI210" s="21"/>
      <c r="XJ210" s="21"/>
      <c r="XK210" s="21"/>
      <c r="XL210" s="21"/>
      <c r="XM210" s="21"/>
      <c r="XN210" s="21"/>
      <c r="XO210" s="21"/>
      <c r="XP210" s="21"/>
      <c r="XQ210" s="21"/>
      <c r="XR210" s="21"/>
      <c r="XS210" s="21"/>
      <c r="XT210" s="21"/>
      <c r="XU210" s="21"/>
      <c r="XV210" s="21"/>
      <c r="XW210" s="21"/>
      <c r="XX210" s="21"/>
      <c r="XY210" s="21"/>
      <c r="XZ210" s="21"/>
      <c r="YA210" s="21"/>
      <c r="YB210" s="21"/>
      <c r="YC210" s="21"/>
      <c r="YD210" s="21"/>
      <c r="YE210" s="21"/>
      <c r="YF210" s="21"/>
      <c r="YG210" s="21"/>
      <c r="YH210" s="21"/>
      <c r="YI210" s="21"/>
      <c r="YJ210" s="21"/>
      <c r="YK210" s="21"/>
      <c r="YL210" s="21"/>
      <c r="YM210" s="21"/>
      <c r="YN210" s="21"/>
      <c r="YO210" s="21"/>
      <c r="YP210" s="21"/>
      <c r="YQ210" s="21"/>
      <c r="YR210" s="21"/>
      <c r="YS210" s="21"/>
      <c r="YT210" s="21"/>
      <c r="YU210" s="21"/>
      <c r="YV210" s="21"/>
      <c r="YW210" s="21"/>
      <c r="YX210" s="21"/>
      <c r="YY210" s="21"/>
      <c r="YZ210" s="21"/>
      <c r="ZA210" s="21"/>
      <c r="ZB210" s="21"/>
      <c r="ZC210" s="21"/>
      <c r="ZD210" s="21"/>
      <c r="ZE210" s="21"/>
      <c r="ZF210" s="21"/>
      <c r="ZG210" s="21"/>
      <c r="ZH210" s="21"/>
      <c r="ZI210" s="21"/>
      <c r="ZJ210" s="21"/>
      <c r="ZK210" s="21"/>
      <c r="ZL210" s="21"/>
      <c r="ZM210" s="21"/>
      <c r="ZN210" s="21"/>
      <c r="ZO210" s="21"/>
      <c r="ZP210" s="21"/>
      <c r="ZQ210" s="21"/>
      <c r="ZR210" s="21"/>
      <c r="ZS210" s="21"/>
      <c r="ZT210" s="21"/>
      <c r="ZU210" s="21"/>
      <c r="ZV210" s="21"/>
      <c r="ZW210" s="21"/>
      <c r="ZX210" s="21"/>
      <c r="ZY210" s="21"/>
      <c r="ZZ210" s="21"/>
      <c r="AAA210" s="21"/>
      <c r="AAB210" s="21"/>
      <c r="AAC210" s="21"/>
      <c r="AAD210" s="21"/>
      <c r="AAE210" s="21"/>
      <c r="AAF210" s="21"/>
      <c r="AAG210" s="21"/>
      <c r="AAH210" s="21"/>
      <c r="AAI210" s="21"/>
      <c r="AAJ210" s="21"/>
      <c r="AAK210" s="21"/>
      <c r="AAL210" s="21"/>
      <c r="AAM210" s="21"/>
      <c r="AAN210" s="21"/>
      <c r="AAO210" s="21"/>
      <c r="AAP210" s="21"/>
      <c r="AAQ210" s="21"/>
      <c r="AAR210" s="21"/>
      <c r="AAS210" s="21"/>
      <c r="AAT210" s="21"/>
      <c r="AAU210" s="21"/>
      <c r="AAV210" s="21"/>
      <c r="AAW210" s="21"/>
      <c r="AAX210" s="21"/>
      <c r="AAY210" s="21"/>
      <c r="AAZ210" s="21"/>
      <c r="ABA210" s="21"/>
      <c r="ABB210" s="21"/>
      <c r="ABC210" s="21"/>
      <c r="ABD210" s="21"/>
      <c r="ABE210" s="21"/>
      <c r="ABF210" s="21"/>
      <c r="ABG210" s="21"/>
      <c r="ABH210" s="21"/>
      <c r="ABI210" s="21"/>
      <c r="ABJ210" s="21"/>
      <c r="ABK210" s="21"/>
      <c r="ABL210" s="21"/>
      <c r="ABM210" s="21"/>
      <c r="ABN210" s="21"/>
      <c r="ABO210" s="21"/>
      <c r="ABP210" s="21"/>
      <c r="ABQ210" s="21"/>
      <c r="ABR210" s="21"/>
      <c r="ABS210" s="21"/>
      <c r="ABT210" s="21"/>
      <c r="ABU210" s="21"/>
      <c r="ABV210" s="21"/>
      <c r="ABW210" s="21"/>
      <c r="ABX210" s="21"/>
      <c r="ABY210" s="21"/>
      <c r="ABZ210" s="21"/>
      <c r="ACA210" s="21"/>
      <c r="ACB210" s="21"/>
      <c r="ACC210" s="21"/>
      <c r="ACD210" s="21"/>
      <c r="ACE210" s="21"/>
      <c r="ACF210" s="21"/>
      <c r="ACG210" s="21"/>
      <c r="ACH210" s="21"/>
      <c r="ACI210" s="21"/>
      <c r="ACJ210" s="21"/>
      <c r="ACK210" s="21"/>
      <c r="ACL210" s="21"/>
      <c r="ACM210" s="21"/>
      <c r="ACN210" s="21"/>
      <c r="ACO210" s="21"/>
      <c r="ACP210" s="21"/>
      <c r="ACQ210" s="21"/>
      <c r="ACR210" s="21"/>
      <c r="ACS210" s="21"/>
      <c r="ACT210" s="21"/>
      <c r="ACU210" s="21"/>
      <c r="ACV210" s="21"/>
      <c r="ACW210" s="21"/>
      <c r="ACX210" s="21"/>
      <c r="ACY210" s="21"/>
      <c r="ACZ210" s="21"/>
      <c r="ADA210" s="21"/>
      <c r="ADB210" s="21"/>
      <c r="ADC210" s="21"/>
      <c r="ADD210" s="21"/>
      <c r="ADE210" s="21"/>
      <c r="ADF210" s="21"/>
      <c r="ADG210" s="21"/>
      <c r="ADH210" s="21"/>
      <c r="ADI210" s="21"/>
      <c r="ADJ210" s="21"/>
      <c r="ADK210" s="21"/>
      <c r="ADL210" s="21"/>
      <c r="ADM210" s="21"/>
      <c r="ADN210" s="21"/>
      <c r="ADO210" s="21"/>
      <c r="ADP210" s="21"/>
      <c r="ADQ210" s="21"/>
      <c r="ADR210" s="21"/>
      <c r="ADS210" s="21"/>
      <c r="ADT210" s="21"/>
      <c r="ADU210" s="21"/>
      <c r="ADV210" s="21"/>
      <c r="ADW210" s="21"/>
      <c r="ADX210" s="21"/>
      <c r="ADY210" s="21"/>
      <c r="ADZ210" s="21"/>
      <c r="AEA210" s="21"/>
      <c r="AEB210" s="21"/>
      <c r="AEC210" s="21"/>
      <c r="AED210" s="21"/>
      <c r="AEE210" s="21"/>
      <c r="AEF210" s="21"/>
      <c r="AEG210" s="21"/>
      <c r="AEH210" s="21"/>
      <c r="AEI210" s="21"/>
      <c r="AEJ210" s="21"/>
      <c r="AEK210" s="21"/>
      <c r="AEL210" s="21"/>
      <c r="AEM210" s="21"/>
      <c r="AEN210" s="21"/>
      <c r="AEO210" s="21"/>
      <c r="AEP210" s="21"/>
      <c r="AEQ210" s="21"/>
      <c r="AER210" s="21"/>
      <c r="AES210" s="21"/>
      <c r="AET210" s="21"/>
      <c r="AEU210" s="21"/>
      <c r="AEV210" s="21"/>
      <c r="AEW210" s="21"/>
      <c r="AEX210" s="21"/>
      <c r="AEY210" s="21"/>
      <c r="AEZ210" s="21"/>
      <c r="AFA210" s="21"/>
      <c r="AFB210" s="21"/>
      <c r="AFC210" s="21"/>
      <c r="AFD210" s="21"/>
      <c r="AFE210" s="21"/>
      <c r="AFF210" s="21"/>
      <c r="AFG210" s="21"/>
      <c r="AFH210" s="21"/>
      <c r="AFI210" s="21"/>
      <c r="AFJ210" s="21"/>
      <c r="AFK210" s="21"/>
      <c r="AFL210" s="21"/>
      <c r="AFM210" s="21"/>
      <c r="AFN210" s="21"/>
      <c r="AFO210" s="21"/>
      <c r="AFP210" s="21"/>
      <c r="AFQ210" s="21"/>
      <c r="AFR210" s="21"/>
      <c r="AFS210" s="21"/>
      <c r="AFT210" s="21"/>
      <c r="AFU210" s="21"/>
      <c r="AFV210" s="21"/>
      <c r="AFW210" s="21"/>
      <c r="AFX210" s="21"/>
      <c r="AFY210" s="21"/>
      <c r="AFZ210" s="21"/>
      <c r="AGA210" s="21"/>
      <c r="AGB210" s="21"/>
      <c r="AGC210" s="21"/>
      <c r="AGD210" s="21"/>
      <c r="AGE210" s="21"/>
      <c r="AGF210" s="21"/>
      <c r="AGG210" s="21"/>
      <c r="AGH210" s="21"/>
      <c r="AGI210" s="21"/>
      <c r="AGJ210" s="21"/>
      <c r="AGK210" s="21"/>
      <c r="AGL210" s="21"/>
      <c r="AGM210" s="21"/>
      <c r="AGN210" s="21"/>
      <c r="AGO210" s="21"/>
      <c r="AGP210" s="21"/>
      <c r="AGQ210" s="21"/>
      <c r="AGR210" s="21"/>
      <c r="AGS210" s="21"/>
      <c r="AGT210" s="21"/>
      <c r="AGU210" s="21"/>
      <c r="AGV210" s="21"/>
      <c r="AGW210" s="21"/>
      <c r="AGX210" s="21"/>
      <c r="AGY210" s="21"/>
      <c r="AGZ210" s="21"/>
      <c r="AHA210" s="21"/>
      <c r="AHB210" s="21"/>
      <c r="AHC210" s="21"/>
      <c r="AHD210" s="21"/>
      <c r="AHE210" s="21"/>
      <c r="AHF210" s="21"/>
      <c r="AHG210" s="21"/>
      <c r="AHH210" s="21"/>
      <c r="AHI210" s="21"/>
      <c r="AHJ210" s="21"/>
      <c r="AHK210" s="21"/>
      <c r="AHL210" s="21"/>
      <c r="AHM210" s="21"/>
      <c r="AHN210" s="21"/>
      <c r="AHO210" s="21"/>
      <c r="AHP210" s="21"/>
      <c r="AHQ210" s="21"/>
      <c r="AHR210" s="21"/>
      <c r="AHS210" s="21"/>
      <c r="AHT210" s="21"/>
      <c r="AHU210" s="21"/>
      <c r="AHV210" s="21"/>
      <c r="AHW210" s="21"/>
      <c r="AHX210" s="21"/>
      <c r="AHY210" s="21"/>
      <c r="AHZ210" s="21"/>
      <c r="AIA210" s="21"/>
      <c r="AIB210" s="21"/>
      <c r="AIC210" s="21"/>
      <c r="AID210" s="21"/>
      <c r="AIE210" s="21"/>
      <c r="AIF210" s="21"/>
      <c r="AIG210" s="21"/>
      <c r="AIH210" s="21"/>
      <c r="AII210" s="21"/>
      <c r="AIJ210" s="21"/>
      <c r="AIK210" s="21"/>
      <c r="AIL210" s="21"/>
      <c r="AIM210" s="21"/>
      <c r="AIN210" s="21"/>
      <c r="AIO210" s="21"/>
      <c r="AIP210" s="21"/>
      <c r="AIQ210" s="21"/>
      <c r="AIR210" s="21"/>
      <c r="AIS210" s="21"/>
      <c r="AIT210" s="21"/>
      <c r="AIU210" s="21"/>
      <c r="AIV210" s="21"/>
      <c r="AIW210" s="21"/>
      <c r="AIX210" s="21"/>
      <c r="AIY210" s="21"/>
      <c r="AIZ210" s="21"/>
      <c r="AJA210" s="21"/>
      <c r="AJB210" s="21"/>
      <c r="AJC210" s="21"/>
      <c r="AJD210" s="21"/>
      <c r="AJE210" s="21"/>
      <c r="AJF210" s="21"/>
      <c r="AJG210" s="21"/>
      <c r="AJH210" s="21"/>
      <c r="AJI210" s="21"/>
      <c r="AJJ210" s="21"/>
      <c r="AJK210" s="21"/>
      <c r="AJL210" s="21"/>
      <c r="AJM210" s="21"/>
      <c r="AJN210" s="21"/>
      <c r="AJO210" s="21"/>
      <c r="AJP210" s="21"/>
      <c r="AJQ210" s="21"/>
      <c r="AJR210" s="21"/>
      <c r="AJS210" s="21"/>
      <c r="AJT210" s="21"/>
      <c r="AJU210" s="21"/>
      <c r="AJV210" s="21"/>
      <c r="AJW210" s="21"/>
      <c r="AJX210" s="21"/>
      <c r="AJY210" s="21"/>
      <c r="AJZ210" s="21"/>
      <c r="AKA210" s="21"/>
      <c r="AKB210" s="21"/>
      <c r="AKC210" s="21"/>
      <c r="AKD210" s="21"/>
      <c r="AKE210" s="21"/>
      <c r="AKF210" s="21"/>
      <c r="AKG210" s="21"/>
      <c r="AKH210" s="21"/>
      <c r="AKI210" s="21"/>
      <c r="AKJ210" s="21"/>
      <c r="AKK210" s="21"/>
      <c r="AKL210" s="21"/>
      <c r="AKM210" s="21"/>
      <c r="AKN210" s="21"/>
      <c r="AKO210" s="21"/>
      <c r="AKP210" s="21"/>
      <c r="AKQ210" s="21"/>
      <c r="AKR210" s="21"/>
      <c r="AKS210" s="21"/>
      <c r="AKT210" s="21"/>
      <c r="AKU210" s="21"/>
      <c r="AKV210" s="21"/>
      <c r="AKW210" s="21"/>
      <c r="AKX210" s="21"/>
      <c r="AKY210" s="21"/>
      <c r="AKZ210" s="21"/>
      <c r="ALA210" s="21"/>
      <c r="ALB210" s="21"/>
      <c r="ALC210" s="21"/>
      <c r="ALD210" s="21"/>
      <c r="ALE210" s="21"/>
      <c r="ALF210" s="21"/>
      <c r="ALG210" s="21"/>
      <c r="ALH210" s="21"/>
      <c r="ALI210" s="21"/>
      <c r="ALJ210" s="21"/>
      <c r="ALK210" s="21"/>
      <c r="ALL210" s="21"/>
      <c r="ALM210" s="21"/>
      <c r="ALN210" s="21"/>
      <c r="ALO210" s="21"/>
      <c r="ALP210" s="21"/>
      <c r="ALQ210" s="21"/>
      <c r="ALR210" s="21"/>
      <c r="ALS210" s="21"/>
      <c r="ALT210" s="21"/>
      <c r="ALU210" s="21"/>
      <c r="ALV210" s="21"/>
      <c r="ALW210" s="21"/>
      <c r="ALX210" s="21"/>
      <c r="ALY210" s="21"/>
      <c r="ALZ210" s="21"/>
      <c r="AMA210" s="21"/>
      <c r="AMB210" s="21"/>
      <c r="AMC210" s="21"/>
      <c r="AMD210" s="21"/>
      <c r="AME210" s="21"/>
      <c r="AMF210" s="21"/>
      <c r="AMG210" s="21"/>
      <c r="AMH210" s="21"/>
      <c r="AMI210" s="21"/>
      <c r="AMJ210" s="21"/>
      <c r="AMK210" s="21"/>
      <c r="AML210" s="21"/>
      <c r="AMM210" s="21"/>
      <c r="AMN210" s="21"/>
      <c r="AMO210" s="21"/>
      <c r="AMP210" s="21"/>
      <c r="AMQ210" s="21"/>
      <c r="AMR210" s="21"/>
      <c r="AMS210" s="21"/>
      <c r="AMT210" s="21"/>
      <c r="AMU210" s="21"/>
      <c r="AMV210" s="21"/>
      <c r="AMW210" s="21"/>
    </row>
    <row r="211" spans="1:1037" s="33" customFormat="1" ht="129" hidden="1" thickTop="1" thickBot="1" x14ac:dyDescent="0.25">
      <c r="A211" s="23" t="s">
        <v>201</v>
      </c>
      <c r="B211" s="23" t="s">
        <v>141</v>
      </c>
      <c r="C211" s="23" t="s">
        <v>289</v>
      </c>
      <c r="D211" s="23" t="s">
        <v>83</v>
      </c>
      <c r="E211" s="23" t="s">
        <v>1053</v>
      </c>
      <c r="F211" s="23" t="s">
        <v>1057</v>
      </c>
      <c r="G211" s="23" t="s">
        <v>1055</v>
      </c>
      <c r="H211" s="23" t="s">
        <v>1055</v>
      </c>
      <c r="I211" s="24" t="s">
        <v>273</v>
      </c>
      <c r="J211" s="189" t="str">
        <f>+VLOOKUP(I211,Feuil1!A:C,2,FALSE)</f>
        <v>R10-1-2-4</v>
      </c>
      <c r="K211" s="24" t="s">
        <v>373</v>
      </c>
      <c r="L211" s="29"/>
      <c r="M211" s="59">
        <v>3</v>
      </c>
      <c r="N211" s="60">
        <v>3</v>
      </c>
      <c r="O211" s="42">
        <f t="shared" si="15"/>
        <v>9</v>
      </c>
      <c r="P211" s="42">
        <f t="shared" si="16"/>
        <v>3</v>
      </c>
      <c r="Q211" s="44" t="s">
        <v>374</v>
      </c>
      <c r="R211" s="59">
        <v>5</v>
      </c>
      <c r="S211" s="25" t="s">
        <v>375</v>
      </c>
      <c r="T211" s="59">
        <v>5</v>
      </c>
      <c r="U211" s="25" t="s">
        <v>326</v>
      </c>
      <c r="V211" s="59">
        <v>5</v>
      </c>
      <c r="W211" s="41">
        <f t="shared" si="17"/>
        <v>15</v>
      </c>
      <c r="X211" s="50">
        <f t="shared" si="18"/>
        <v>1</v>
      </c>
      <c r="Y211" s="52">
        <f t="shared" si="19"/>
        <v>3</v>
      </c>
      <c r="Z211" s="23"/>
      <c r="AA211" s="57"/>
      <c r="AB211" s="23"/>
      <c r="AC211" s="23"/>
      <c r="AD211" s="23" t="s">
        <v>1618</v>
      </c>
      <c r="AE211" s="21"/>
      <c r="AF211" s="21"/>
      <c r="AG211" s="21"/>
      <c r="AH211" s="21"/>
      <c r="AI211" s="21"/>
      <c r="AJ211" s="21"/>
      <c r="AK211" s="21"/>
      <c r="AL211" s="21"/>
      <c r="AM211" s="21"/>
      <c r="AN211" s="21"/>
      <c r="AO211" s="21"/>
      <c r="AP211" s="21"/>
      <c r="AQ211" s="21"/>
      <c r="AR211" s="21"/>
      <c r="AS211" s="21"/>
      <c r="AT211" s="21"/>
      <c r="AU211" s="21"/>
      <c r="AV211" s="21"/>
      <c r="AW211" s="21"/>
      <c r="AX211" s="21"/>
      <c r="AY211" s="21"/>
      <c r="AZ211" s="21"/>
      <c r="BA211" s="21"/>
      <c r="BB211" s="21"/>
      <c r="BC211" s="21"/>
      <c r="BD211" s="21"/>
      <c r="BE211" s="21"/>
      <c r="BF211" s="21"/>
      <c r="BG211" s="21"/>
      <c r="BH211" s="21"/>
      <c r="BI211" s="21"/>
      <c r="BJ211" s="21"/>
      <c r="BK211" s="21"/>
      <c r="BL211" s="21"/>
      <c r="BM211" s="21"/>
      <c r="BN211" s="21"/>
      <c r="BO211" s="21"/>
      <c r="BP211" s="21"/>
      <c r="BQ211" s="21"/>
      <c r="BR211" s="21"/>
      <c r="BS211" s="21"/>
      <c r="BT211" s="21"/>
      <c r="BU211" s="21"/>
      <c r="BV211" s="21"/>
      <c r="BW211" s="21"/>
      <c r="BX211" s="21"/>
      <c r="BY211" s="21"/>
      <c r="BZ211" s="21"/>
      <c r="CA211" s="21"/>
      <c r="CB211" s="21"/>
      <c r="CC211" s="21"/>
      <c r="CD211" s="21"/>
      <c r="CE211" s="21"/>
      <c r="CF211" s="21"/>
      <c r="CG211" s="21"/>
      <c r="CH211" s="21"/>
      <c r="CI211" s="21"/>
      <c r="CJ211" s="21"/>
      <c r="CK211" s="21"/>
      <c r="CL211" s="21"/>
      <c r="CM211" s="21"/>
      <c r="CN211" s="21"/>
      <c r="CO211" s="21"/>
      <c r="CP211" s="21"/>
      <c r="CQ211" s="21"/>
      <c r="CR211" s="21"/>
      <c r="CS211" s="21"/>
      <c r="CT211" s="21"/>
      <c r="CU211" s="21"/>
      <c r="CV211" s="21"/>
      <c r="CW211" s="21"/>
      <c r="CX211" s="21"/>
      <c r="CY211" s="21"/>
      <c r="CZ211" s="21"/>
      <c r="DA211" s="21"/>
      <c r="DB211" s="21"/>
      <c r="DC211" s="21"/>
      <c r="DD211" s="21"/>
      <c r="DE211" s="21"/>
      <c r="DF211" s="21"/>
      <c r="DG211" s="21"/>
      <c r="DH211" s="21"/>
      <c r="DI211" s="21"/>
      <c r="DJ211" s="21"/>
      <c r="DK211" s="21"/>
      <c r="DL211" s="21"/>
      <c r="DM211" s="21"/>
      <c r="DN211" s="21"/>
      <c r="DO211" s="21"/>
      <c r="DP211" s="21"/>
      <c r="DQ211" s="21"/>
      <c r="DR211" s="21"/>
      <c r="DS211" s="21"/>
      <c r="DT211" s="21"/>
      <c r="DU211" s="21"/>
      <c r="DV211" s="21"/>
      <c r="DW211" s="21"/>
      <c r="DX211" s="21"/>
      <c r="DY211" s="21"/>
      <c r="DZ211" s="21"/>
      <c r="EA211" s="21"/>
      <c r="EB211" s="21"/>
      <c r="EC211" s="21"/>
      <c r="ED211" s="21"/>
      <c r="EE211" s="21"/>
      <c r="EF211" s="21"/>
      <c r="EG211" s="21"/>
      <c r="EH211" s="21"/>
      <c r="EI211" s="21"/>
      <c r="EJ211" s="21"/>
      <c r="EK211" s="21"/>
      <c r="EL211" s="21"/>
      <c r="EM211" s="21"/>
      <c r="EN211" s="21"/>
      <c r="EO211" s="21"/>
      <c r="EP211" s="21"/>
      <c r="EQ211" s="21"/>
      <c r="ER211" s="21"/>
      <c r="ES211" s="21"/>
      <c r="ET211" s="21"/>
      <c r="EU211" s="21"/>
      <c r="EV211" s="21"/>
      <c r="EW211" s="21"/>
      <c r="EX211" s="21"/>
      <c r="EY211" s="21"/>
      <c r="EZ211" s="21"/>
      <c r="FA211" s="21"/>
      <c r="FB211" s="21"/>
      <c r="FC211" s="21"/>
      <c r="FD211" s="21"/>
      <c r="FE211" s="21"/>
      <c r="FF211" s="21"/>
      <c r="FG211" s="21"/>
      <c r="FH211" s="21"/>
      <c r="FI211" s="21"/>
      <c r="FJ211" s="21"/>
      <c r="FK211" s="21"/>
      <c r="FL211" s="21"/>
      <c r="FM211" s="21"/>
      <c r="FN211" s="21"/>
      <c r="FO211" s="21"/>
      <c r="FP211" s="21"/>
      <c r="FQ211" s="21"/>
      <c r="FR211" s="21"/>
      <c r="FS211" s="21"/>
      <c r="FT211" s="21"/>
      <c r="FU211" s="21"/>
      <c r="FV211" s="21"/>
      <c r="FW211" s="21"/>
      <c r="FX211" s="21"/>
      <c r="FY211" s="21"/>
      <c r="FZ211" s="21"/>
      <c r="GA211" s="21"/>
      <c r="GB211" s="21"/>
      <c r="GC211" s="21"/>
      <c r="GD211" s="21"/>
      <c r="GE211" s="21"/>
      <c r="GF211" s="21"/>
      <c r="GG211" s="21"/>
      <c r="GH211" s="21"/>
      <c r="GI211" s="21"/>
      <c r="GJ211" s="21"/>
      <c r="GK211" s="21"/>
      <c r="GL211" s="21"/>
      <c r="GM211" s="21"/>
      <c r="GN211" s="21"/>
      <c r="GO211" s="21"/>
      <c r="GP211" s="21"/>
      <c r="GQ211" s="21"/>
      <c r="GR211" s="21"/>
      <c r="GS211" s="21"/>
      <c r="GT211" s="21"/>
      <c r="GU211" s="21"/>
      <c r="GV211" s="21"/>
      <c r="GW211" s="21"/>
      <c r="GX211" s="21"/>
      <c r="GY211" s="21"/>
      <c r="GZ211" s="21"/>
      <c r="HA211" s="21"/>
      <c r="HB211" s="21"/>
      <c r="HC211" s="21"/>
      <c r="HD211" s="21"/>
      <c r="HE211" s="21"/>
      <c r="HF211" s="21"/>
      <c r="HG211" s="21"/>
      <c r="HH211" s="21"/>
      <c r="HI211" s="21"/>
      <c r="HJ211" s="21"/>
      <c r="HK211" s="21"/>
      <c r="HL211" s="21"/>
      <c r="HM211" s="21"/>
      <c r="HN211" s="21"/>
      <c r="HO211" s="21"/>
      <c r="HP211" s="21"/>
      <c r="HQ211" s="21"/>
      <c r="HR211" s="21"/>
      <c r="HS211" s="21"/>
      <c r="HT211" s="21"/>
      <c r="HU211" s="21"/>
      <c r="HV211" s="21"/>
      <c r="HW211" s="21"/>
      <c r="HX211" s="21"/>
      <c r="HY211" s="21"/>
      <c r="HZ211" s="21"/>
      <c r="IA211" s="21"/>
      <c r="IB211" s="21"/>
      <c r="IC211" s="21"/>
      <c r="ID211" s="21"/>
      <c r="IE211" s="21"/>
      <c r="IF211" s="21"/>
      <c r="IG211" s="21"/>
      <c r="IH211" s="21"/>
      <c r="II211" s="21"/>
      <c r="IJ211" s="21"/>
      <c r="IK211" s="21"/>
      <c r="IL211" s="21"/>
      <c r="IM211" s="21"/>
      <c r="IN211" s="21"/>
      <c r="IO211" s="21"/>
      <c r="IP211" s="21"/>
      <c r="IQ211" s="21"/>
      <c r="IR211" s="21"/>
      <c r="IS211" s="21"/>
      <c r="IT211" s="21"/>
      <c r="IU211" s="21"/>
      <c r="IV211" s="21"/>
      <c r="IW211" s="21"/>
      <c r="IX211" s="21"/>
      <c r="IY211" s="21"/>
      <c r="IZ211" s="21"/>
      <c r="JA211" s="21"/>
      <c r="JB211" s="21"/>
      <c r="JC211" s="21"/>
      <c r="JD211" s="21"/>
      <c r="JE211" s="21"/>
      <c r="JF211" s="21"/>
      <c r="JG211" s="21"/>
      <c r="JH211" s="21"/>
      <c r="JI211" s="21"/>
      <c r="JJ211" s="21"/>
      <c r="JK211" s="21"/>
      <c r="JL211" s="21"/>
      <c r="JM211" s="21"/>
      <c r="JN211" s="21"/>
      <c r="JO211" s="21"/>
      <c r="JP211" s="21"/>
      <c r="JQ211" s="21"/>
      <c r="JR211" s="21"/>
      <c r="JS211" s="21"/>
      <c r="JT211" s="21"/>
      <c r="JU211" s="21"/>
      <c r="JV211" s="21"/>
      <c r="JW211" s="21"/>
      <c r="JX211" s="21"/>
      <c r="JY211" s="21"/>
      <c r="JZ211" s="21"/>
      <c r="KA211" s="21"/>
      <c r="KB211" s="21"/>
      <c r="KC211" s="21"/>
      <c r="KD211" s="21"/>
      <c r="KE211" s="21"/>
      <c r="KF211" s="21"/>
      <c r="KG211" s="21"/>
      <c r="KH211" s="21"/>
      <c r="KI211" s="21"/>
      <c r="KJ211" s="21"/>
      <c r="KK211" s="21"/>
      <c r="KL211" s="21"/>
      <c r="KM211" s="21"/>
      <c r="KN211" s="21"/>
      <c r="KO211" s="21"/>
      <c r="KP211" s="21"/>
      <c r="KQ211" s="21"/>
      <c r="KR211" s="21"/>
      <c r="KS211" s="21"/>
      <c r="KT211" s="21"/>
      <c r="KU211" s="21"/>
      <c r="KV211" s="21"/>
      <c r="KW211" s="21"/>
      <c r="KX211" s="21"/>
      <c r="KY211" s="21"/>
      <c r="KZ211" s="21"/>
      <c r="LA211" s="21"/>
      <c r="LB211" s="21"/>
      <c r="LC211" s="21"/>
      <c r="LD211" s="21"/>
      <c r="LE211" s="21"/>
      <c r="LF211" s="21"/>
      <c r="LG211" s="21"/>
      <c r="LH211" s="21"/>
      <c r="LI211" s="21"/>
      <c r="LJ211" s="21"/>
      <c r="LK211" s="21"/>
      <c r="LL211" s="21"/>
      <c r="LM211" s="21"/>
      <c r="LN211" s="21"/>
      <c r="LO211" s="21"/>
      <c r="LP211" s="21"/>
      <c r="LQ211" s="21"/>
      <c r="LR211" s="21"/>
      <c r="LS211" s="21"/>
      <c r="LT211" s="21"/>
      <c r="LU211" s="21"/>
      <c r="LV211" s="21"/>
      <c r="LW211" s="21"/>
      <c r="LX211" s="21"/>
      <c r="LY211" s="21"/>
      <c r="LZ211" s="21"/>
      <c r="MA211" s="21"/>
      <c r="MB211" s="21"/>
      <c r="MC211" s="21"/>
      <c r="MD211" s="21"/>
      <c r="ME211" s="21"/>
      <c r="MF211" s="21"/>
      <c r="MG211" s="21"/>
      <c r="MH211" s="21"/>
      <c r="MI211" s="21"/>
      <c r="MJ211" s="21"/>
      <c r="MK211" s="21"/>
      <c r="ML211" s="21"/>
      <c r="MM211" s="21"/>
      <c r="MN211" s="21"/>
      <c r="MO211" s="21"/>
      <c r="MP211" s="21"/>
      <c r="MQ211" s="21"/>
      <c r="MR211" s="21"/>
      <c r="MS211" s="21"/>
      <c r="MT211" s="21"/>
      <c r="MU211" s="21"/>
      <c r="MV211" s="21"/>
      <c r="MW211" s="21"/>
      <c r="MX211" s="21"/>
      <c r="MY211" s="21"/>
      <c r="MZ211" s="21"/>
      <c r="NA211" s="21"/>
      <c r="NB211" s="21"/>
      <c r="NC211" s="21"/>
      <c r="ND211" s="21"/>
      <c r="NE211" s="21"/>
      <c r="NF211" s="21"/>
      <c r="NG211" s="21"/>
      <c r="NH211" s="21"/>
      <c r="NI211" s="21"/>
      <c r="NJ211" s="21"/>
      <c r="NK211" s="21"/>
      <c r="NL211" s="21"/>
      <c r="NM211" s="21"/>
      <c r="NN211" s="21"/>
      <c r="NO211" s="21"/>
      <c r="NP211" s="21"/>
      <c r="NQ211" s="21"/>
      <c r="NR211" s="21"/>
      <c r="NS211" s="21"/>
      <c r="NT211" s="21"/>
      <c r="NU211" s="21"/>
      <c r="NV211" s="21"/>
      <c r="NW211" s="21"/>
      <c r="NX211" s="21"/>
      <c r="NY211" s="21"/>
      <c r="NZ211" s="21"/>
      <c r="OA211" s="21"/>
      <c r="OB211" s="21"/>
      <c r="OC211" s="21"/>
      <c r="OD211" s="21"/>
      <c r="OE211" s="21"/>
      <c r="OF211" s="21"/>
      <c r="OG211" s="21"/>
      <c r="OH211" s="21"/>
      <c r="OI211" s="21"/>
      <c r="OJ211" s="21"/>
      <c r="OK211" s="21"/>
      <c r="OL211" s="21"/>
      <c r="OM211" s="21"/>
      <c r="ON211" s="21"/>
      <c r="OO211" s="21"/>
      <c r="OP211" s="21"/>
      <c r="OQ211" s="21"/>
      <c r="OR211" s="21"/>
      <c r="OS211" s="21"/>
      <c r="OT211" s="21"/>
      <c r="OU211" s="21"/>
      <c r="OV211" s="21"/>
      <c r="OW211" s="21"/>
      <c r="OX211" s="21"/>
      <c r="OY211" s="21"/>
      <c r="OZ211" s="21"/>
      <c r="PA211" s="21"/>
      <c r="PB211" s="21"/>
      <c r="PC211" s="21"/>
      <c r="PD211" s="21"/>
      <c r="PE211" s="21"/>
      <c r="PF211" s="21"/>
      <c r="PG211" s="21"/>
      <c r="PH211" s="21"/>
      <c r="PI211" s="21"/>
      <c r="PJ211" s="21"/>
      <c r="PK211" s="21"/>
      <c r="PL211" s="21"/>
      <c r="PM211" s="21"/>
      <c r="PN211" s="21"/>
      <c r="PO211" s="21"/>
      <c r="PP211" s="21"/>
      <c r="PQ211" s="21"/>
      <c r="PR211" s="21"/>
      <c r="PS211" s="21"/>
      <c r="PT211" s="21"/>
      <c r="PU211" s="21"/>
      <c r="PV211" s="21"/>
      <c r="PW211" s="21"/>
      <c r="PX211" s="21"/>
      <c r="PY211" s="21"/>
      <c r="PZ211" s="21"/>
      <c r="QA211" s="21"/>
      <c r="QB211" s="21"/>
      <c r="QC211" s="21"/>
      <c r="QD211" s="21"/>
      <c r="QE211" s="21"/>
      <c r="QF211" s="21"/>
      <c r="QG211" s="21"/>
      <c r="QH211" s="21"/>
      <c r="QI211" s="21"/>
      <c r="QJ211" s="21"/>
      <c r="QK211" s="21"/>
      <c r="QL211" s="21"/>
      <c r="QM211" s="21"/>
      <c r="QN211" s="21"/>
      <c r="QO211" s="21"/>
      <c r="QP211" s="21"/>
      <c r="QQ211" s="21"/>
      <c r="QR211" s="21"/>
      <c r="QS211" s="21"/>
      <c r="QT211" s="21"/>
      <c r="QU211" s="21"/>
      <c r="QV211" s="21"/>
      <c r="QW211" s="21"/>
      <c r="QX211" s="21"/>
      <c r="QY211" s="21"/>
      <c r="QZ211" s="21"/>
      <c r="RA211" s="21"/>
      <c r="RB211" s="21"/>
      <c r="RC211" s="21"/>
      <c r="RD211" s="21"/>
      <c r="RE211" s="21"/>
      <c r="RF211" s="21"/>
      <c r="RG211" s="21"/>
      <c r="RH211" s="21"/>
      <c r="RI211" s="21"/>
      <c r="RJ211" s="21"/>
      <c r="RK211" s="21"/>
      <c r="RL211" s="21"/>
      <c r="RM211" s="21"/>
      <c r="RN211" s="21"/>
      <c r="RO211" s="21"/>
      <c r="RP211" s="21"/>
      <c r="RQ211" s="21"/>
      <c r="RR211" s="21"/>
      <c r="RS211" s="21"/>
      <c r="RT211" s="21"/>
      <c r="RU211" s="21"/>
      <c r="RV211" s="21"/>
      <c r="RW211" s="21"/>
      <c r="RX211" s="21"/>
      <c r="RY211" s="21"/>
      <c r="RZ211" s="21"/>
      <c r="SA211" s="21"/>
      <c r="SB211" s="21"/>
      <c r="SC211" s="21"/>
      <c r="SD211" s="21"/>
      <c r="SE211" s="21"/>
      <c r="SF211" s="21"/>
      <c r="SG211" s="21"/>
      <c r="SH211" s="21"/>
      <c r="SI211" s="21"/>
      <c r="SJ211" s="21"/>
      <c r="SK211" s="21"/>
      <c r="SL211" s="21"/>
      <c r="SM211" s="21"/>
      <c r="SN211" s="21"/>
      <c r="SO211" s="21"/>
      <c r="SP211" s="21"/>
      <c r="SQ211" s="21"/>
      <c r="SR211" s="21"/>
      <c r="SS211" s="21"/>
      <c r="ST211" s="21"/>
      <c r="SU211" s="21"/>
      <c r="SV211" s="21"/>
      <c r="SW211" s="21"/>
      <c r="SX211" s="21"/>
      <c r="SY211" s="21"/>
      <c r="SZ211" s="21"/>
      <c r="TA211" s="21"/>
      <c r="TB211" s="21"/>
      <c r="TC211" s="21"/>
      <c r="TD211" s="21"/>
      <c r="TE211" s="21"/>
      <c r="TF211" s="21"/>
      <c r="TG211" s="21"/>
      <c r="TH211" s="21"/>
      <c r="TI211" s="21"/>
      <c r="TJ211" s="21"/>
      <c r="TK211" s="21"/>
      <c r="TL211" s="21"/>
      <c r="TM211" s="21"/>
      <c r="TN211" s="21"/>
      <c r="TO211" s="21"/>
      <c r="TP211" s="21"/>
      <c r="TQ211" s="21"/>
      <c r="TR211" s="21"/>
      <c r="TS211" s="21"/>
      <c r="TT211" s="21"/>
      <c r="TU211" s="21"/>
      <c r="TV211" s="21"/>
      <c r="TW211" s="21"/>
      <c r="TX211" s="21"/>
      <c r="TY211" s="21"/>
      <c r="TZ211" s="21"/>
      <c r="UA211" s="21"/>
      <c r="UB211" s="21"/>
      <c r="UC211" s="21"/>
      <c r="UD211" s="21"/>
      <c r="UE211" s="21"/>
      <c r="UF211" s="21"/>
      <c r="UG211" s="21"/>
      <c r="UH211" s="21"/>
      <c r="UI211" s="21"/>
      <c r="UJ211" s="21"/>
      <c r="UK211" s="21"/>
      <c r="UL211" s="21"/>
      <c r="UM211" s="21"/>
      <c r="UN211" s="21"/>
      <c r="UO211" s="21"/>
      <c r="UP211" s="21"/>
      <c r="UQ211" s="21"/>
      <c r="UR211" s="21"/>
      <c r="US211" s="21"/>
      <c r="UT211" s="21"/>
      <c r="UU211" s="21"/>
      <c r="UV211" s="21"/>
      <c r="UW211" s="21"/>
      <c r="UX211" s="21"/>
      <c r="UY211" s="21"/>
      <c r="UZ211" s="21"/>
      <c r="VA211" s="21"/>
      <c r="VB211" s="21"/>
      <c r="VC211" s="21"/>
      <c r="VD211" s="21"/>
      <c r="VE211" s="21"/>
      <c r="VF211" s="21"/>
      <c r="VG211" s="21"/>
      <c r="VH211" s="21"/>
      <c r="VI211" s="21"/>
      <c r="VJ211" s="21"/>
      <c r="VK211" s="21"/>
      <c r="VL211" s="21"/>
      <c r="VM211" s="21"/>
      <c r="VN211" s="21"/>
      <c r="VO211" s="21"/>
      <c r="VP211" s="21"/>
      <c r="VQ211" s="21"/>
      <c r="VR211" s="21"/>
      <c r="VS211" s="21"/>
      <c r="VT211" s="21"/>
      <c r="VU211" s="21"/>
      <c r="VV211" s="21"/>
      <c r="VW211" s="21"/>
      <c r="VX211" s="21"/>
      <c r="VY211" s="21"/>
      <c r="VZ211" s="21"/>
      <c r="WA211" s="21"/>
      <c r="WB211" s="21"/>
      <c r="WC211" s="21"/>
      <c r="WD211" s="21"/>
      <c r="WE211" s="21"/>
      <c r="WF211" s="21"/>
      <c r="WG211" s="21"/>
      <c r="WH211" s="21"/>
      <c r="WI211" s="21"/>
      <c r="WJ211" s="21"/>
      <c r="WK211" s="21"/>
      <c r="WL211" s="21"/>
      <c r="WM211" s="21"/>
      <c r="WN211" s="21"/>
      <c r="WO211" s="21"/>
      <c r="WP211" s="21"/>
      <c r="WQ211" s="21"/>
      <c r="WR211" s="21"/>
      <c r="WS211" s="21"/>
      <c r="WT211" s="21"/>
      <c r="WU211" s="21"/>
      <c r="WV211" s="21"/>
      <c r="WW211" s="21"/>
      <c r="WX211" s="21"/>
      <c r="WY211" s="21"/>
      <c r="WZ211" s="21"/>
      <c r="XA211" s="21"/>
      <c r="XB211" s="21"/>
      <c r="XC211" s="21"/>
      <c r="XD211" s="21"/>
      <c r="XE211" s="21"/>
      <c r="XF211" s="21"/>
      <c r="XG211" s="21"/>
      <c r="XH211" s="21"/>
      <c r="XI211" s="21"/>
      <c r="XJ211" s="21"/>
      <c r="XK211" s="21"/>
      <c r="XL211" s="21"/>
      <c r="XM211" s="21"/>
      <c r="XN211" s="21"/>
      <c r="XO211" s="21"/>
      <c r="XP211" s="21"/>
      <c r="XQ211" s="21"/>
      <c r="XR211" s="21"/>
      <c r="XS211" s="21"/>
      <c r="XT211" s="21"/>
      <c r="XU211" s="21"/>
      <c r="XV211" s="21"/>
      <c r="XW211" s="21"/>
      <c r="XX211" s="21"/>
      <c r="XY211" s="21"/>
      <c r="XZ211" s="21"/>
      <c r="YA211" s="21"/>
      <c r="YB211" s="21"/>
      <c r="YC211" s="21"/>
      <c r="YD211" s="21"/>
      <c r="YE211" s="21"/>
      <c r="YF211" s="21"/>
      <c r="YG211" s="21"/>
      <c r="YH211" s="21"/>
      <c r="YI211" s="21"/>
      <c r="YJ211" s="21"/>
      <c r="YK211" s="21"/>
      <c r="YL211" s="21"/>
      <c r="YM211" s="21"/>
      <c r="YN211" s="21"/>
      <c r="YO211" s="21"/>
      <c r="YP211" s="21"/>
      <c r="YQ211" s="21"/>
      <c r="YR211" s="21"/>
      <c r="YS211" s="21"/>
      <c r="YT211" s="21"/>
      <c r="YU211" s="21"/>
      <c r="YV211" s="21"/>
      <c r="YW211" s="21"/>
      <c r="YX211" s="21"/>
      <c r="YY211" s="21"/>
      <c r="YZ211" s="21"/>
      <c r="ZA211" s="21"/>
      <c r="ZB211" s="21"/>
      <c r="ZC211" s="21"/>
      <c r="ZD211" s="21"/>
      <c r="ZE211" s="21"/>
      <c r="ZF211" s="21"/>
      <c r="ZG211" s="21"/>
      <c r="ZH211" s="21"/>
      <c r="ZI211" s="21"/>
      <c r="ZJ211" s="21"/>
      <c r="ZK211" s="21"/>
      <c r="ZL211" s="21"/>
      <c r="ZM211" s="21"/>
      <c r="ZN211" s="21"/>
      <c r="ZO211" s="21"/>
      <c r="ZP211" s="21"/>
      <c r="ZQ211" s="21"/>
      <c r="ZR211" s="21"/>
      <c r="ZS211" s="21"/>
      <c r="ZT211" s="21"/>
      <c r="ZU211" s="21"/>
      <c r="ZV211" s="21"/>
      <c r="ZW211" s="21"/>
      <c r="ZX211" s="21"/>
      <c r="ZY211" s="21"/>
      <c r="ZZ211" s="21"/>
      <c r="AAA211" s="21"/>
      <c r="AAB211" s="21"/>
      <c r="AAC211" s="21"/>
      <c r="AAD211" s="21"/>
      <c r="AAE211" s="21"/>
      <c r="AAF211" s="21"/>
      <c r="AAG211" s="21"/>
      <c r="AAH211" s="21"/>
      <c r="AAI211" s="21"/>
      <c r="AAJ211" s="21"/>
      <c r="AAK211" s="21"/>
      <c r="AAL211" s="21"/>
      <c r="AAM211" s="21"/>
      <c r="AAN211" s="21"/>
      <c r="AAO211" s="21"/>
      <c r="AAP211" s="21"/>
      <c r="AAQ211" s="21"/>
      <c r="AAR211" s="21"/>
      <c r="AAS211" s="21"/>
      <c r="AAT211" s="21"/>
      <c r="AAU211" s="21"/>
      <c r="AAV211" s="21"/>
      <c r="AAW211" s="21"/>
      <c r="AAX211" s="21"/>
      <c r="AAY211" s="21"/>
      <c r="AAZ211" s="21"/>
      <c r="ABA211" s="21"/>
      <c r="ABB211" s="21"/>
      <c r="ABC211" s="21"/>
      <c r="ABD211" s="21"/>
      <c r="ABE211" s="21"/>
      <c r="ABF211" s="21"/>
      <c r="ABG211" s="21"/>
      <c r="ABH211" s="21"/>
      <c r="ABI211" s="21"/>
      <c r="ABJ211" s="21"/>
      <c r="ABK211" s="21"/>
      <c r="ABL211" s="21"/>
      <c r="ABM211" s="21"/>
      <c r="ABN211" s="21"/>
      <c r="ABO211" s="21"/>
      <c r="ABP211" s="21"/>
      <c r="ABQ211" s="21"/>
      <c r="ABR211" s="21"/>
      <c r="ABS211" s="21"/>
      <c r="ABT211" s="21"/>
      <c r="ABU211" s="21"/>
      <c r="ABV211" s="21"/>
      <c r="ABW211" s="21"/>
      <c r="ABX211" s="21"/>
      <c r="ABY211" s="21"/>
      <c r="ABZ211" s="21"/>
      <c r="ACA211" s="21"/>
      <c r="ACB211" s="21"/>
      <c r="ACC211" s="21"/>
      <c r="ACD211" s="21"/>
      <c r="ACE211" s="21"/>
      <c r="ACF211" s="21"/>
      <c r="ACG211" s="21"/>
      <c r="ACH211" s="21"/>
      <c r="ACI211" s="21"/>
      <c r="ACJ211" s="21"/>
      <c r="ACK211" s="21"/>
      <c r="ACL211" s="21"/>
      <c r="ACM211" s="21"/>
      <c r="ACN211" s="21"/>
      <c r="ACO211" s="21"/>
      <c r="ACP211" s="21"/>
      <c r="ACQ211" s="21"/>
      <c r="ACR211" s="21"/>
      <c r="ACS211" s="21"/>
      <c r="ACT211" s="21"/>
      <c r="ACU211" s="21"/>
      <c r="ACV211" s="21"/>
      <c r="ACW211" s="21"/>
      <c r="ACX211" s="21"/>
      <c r="ACY211" s="21"/>
      <c r="ACZ211" s="21"/>
      <c r="ADA211" s="21"/>
      <c r="ADB211" s="21"/>
      <c r="ADC211" s="21"/>
      <c r="ADD211" s="21"/>
      <c r="ADE211" s="21"/>
      <c r="ADF211" s="21"/>
      <c r="ADG211" s="21"/>
      <c r="ADH211" s="21"/>
      <c r="ADI211" s="21"/>
      <c r="ADJ211" s="21"/>
      <c r="ADK211" s="21"/>
      <c r="ADL211" s="21"/>
      <c r="ADM211" s="21"/>
      <c r="ADN211" s="21"/>
      <c r="ADO211" s="21"/>
      <c r="ADP211" s="21"/>
      <c r="ADQ211" s="21"/>
      <c r="ADR211" s="21"/>
      <c r="ADS211" s="21"/>
      <c r="ADT211" s="21"/>
      <c r="ADU211" s="21"/>
      <c r="ADV211" s="21"/>
      <c r="ADW211" s="21"/>
      <c r="ADX211" s="21"/>
      <c r="ADY211" s="21"/>
      <c r="ADZ211" s="21"/>
      <c r="AEA211" s="21"/>
      <c r="AEB211" s="21"/>
      <c r="AEC211" s="21"/>
      <c r="AED211" s="21"/>
      <c r="AEE211" s="21"/>
      <c r="AEF211" s="21"/>
      <c r="AEG211" s="21"/>
      <c r="AEH211" s="21"/>
      <c r="AEI211" s="21"/>
      <c r="AEJ211" s="21"/>
      <c r="AEK211" s="21"/>
      <c r="AEL211" s="21"/>
      <c r="AEM211" s="21"/>
      <c r="AEN211" s="21"/>
      <c r="AEO211" s="21"/>
      <c r="AEP211" s="21"/>
      <c r="AEQ211" s="21"/>
      <c r="AER211" s="21"/>
      <c r="AES211" s="21"/>
      <c r="AET211" s="21"/>
      <c r="AEU211" s="21"/>
      <c r="AEV211" s="21"/>
      <c r="AEW211" s="21"/>
      <c r="AEX211" s="21"/>
      <c r="AEY211" s="21"/>
      <c r="AEZ211" s="21"/>
      <c r="AFA211" s="21"/>
      <c r="AFB211" s="21"/>
      <c r="AFC211" s="21"/>
      <c r="AFD211" s="21"/>
      <c r="AFE211" s="21"/>
      <c r="AFF211" s="21"/>
      <c r="AFG211" s="21"/>
      <c r="AFH211" s="21"/>
      <c r="AFI211" s="21"/>
      <c r="AFJ211" s="21"/>
      <c r="AFK211" s="21"/>
      <c r="AFL211" s="21"/>
      <c r="AFM211" s="21"/>
      <c r="AFN211" s="21"/>
      <c r="AFO211" s="21"/>
      <c r="AFP211" s="21"/>
      <c r="AFQ211" s="21"/>
      <c r="AFR211" s="21"/>
      <c r="AFS211" s="21"/>
      <c r="AFT211" s="21"/>
      <c r="AFU211" s="21"/>
      <c r="AFV211" s="21"/>
      <c r="AFW211" s="21"/>
      <c r="AFX211" s="21"/>
      <c r="AFY211" s="21"/>
      <c r="AFZ211" s="21"/>
      <c r="AGA211" s="21"/>
      <c r="AGB211" s="21"/>
      <c r="AGC211" s="21"/>
      <c r="AGD211" s="21"/>
      <c r="AGE211" s="21"/>
      <c r="AGF211" s="21"/>
      <c r="AGG211" s="21"/>
      <c r="AGH211" s="21"/>
      <c r="AGI211" s="21"/>
      <c r="AGJ211" s="21"/>
      <c r="AGK211" s="21"/>
      <c r="AGL211" s="21"/>
      <c r="AGM211" s="21"/>
      <c r="AGN211" s="21"/>
      <c r="AGO211" s="21"/>
      <c r="AGP211" s="21"/>
      <c r="AGQ211" s="21"/>
      <c r="AGR211" s="21"/>
      <c r="AGS211" s="21"/>
      <c r="AGT211" s="21"/>
      <c r="AGU211" s="21"/>
      <c r="AGV211" s="21"/>
      <c r="AGW211" s="21"/>
      <c r="AGX211" s="21"/>
      <c r="AGY211" s="21"/>
      <c r="AGZ211" s="21"/>
      <c r="AHA211" s="21"/>
      <c r="AHB211" s="21"/>
      <c r="AHC211" s="21"/>
      <c r="AHD211" s="21"/>
      <c r="AHE211" s="21"/>
      <c r="AHF211" s="21"/>
      <c r="AHG211" s="21"/>
      <c r="AHH211" s="21"/>
      <c r="AHI211" s="21"/>
      <c r="AHJ211" s="21"/>
      <c r="AHK211" s="21"/>
      <c r="AHL211" s="21"/>
      <c r="AHM211" s="21"/>
      <c r="AHN211" s="21"/>
      <c r="AHO211" s="21"/>
      <c r="AHP211" s="21"/>
      <c r="AHQ211" s="21"/>
      <c r="AHR211" s="21"/>
      <c r="AHS211" s="21"/>
      <c r="AHT211" s="21"/>
      <c r="AHU211" s="21"/>
      <c r="AHV211" s="21"/>
      <c r="AHW211" s="21"/>
      <c r="AHX211" s="21"/>
      <c r="AHY211" s="21"/>
      <c r="AHZ211" s="21"/>
      <c r="AIA211" s="21"/>
      <c r="AIB211" s="21"/>
      <c r="AIC211" s="21"/>
      <c r="AID211" s="21"/>
      <c r="AIE211" s="21"/>
      <c r="AIF211" s="21"/>
      <c r="AIG211" s="21"/>
      <c r="AIH211" s="21"/>
      <c r="AII211" s="21"/>
      <c r="AIJ211" s="21"/>
      <c r="AIK211" s="21"/>
      <c r="AIL211" s="21"/>
      <c r="AIM211" s="21"/>
      <c r="AIN211" s="21"/>
      <c r="AIO211" s="21"/>
      <c r="AIP211" s="21"/>
      <c r="AIQ211" s="21"/>
      <c r="AIR211" s="21"/>
      <c r="AIS211" s="21"/>
      <c r="AIT211" s="21"/>
      <c r="AIU211" s="21"/>
      <c r="AIV211" s="21"/>
      <c r="AIW211" s="21"/>
      <c r="AIX211" s="21"/>
      <c r="AIY211" s="21"/>
      <c r="AIZ211" s="21"/>
      <c r="AJA211" s="21"/>
      <c r="AJB211" s="21"/>
      <c r="AJC211" s="21"/>
      <c r="AJD211" s="21"/>
      <c r="AJE211" s="21"/>
      <c r="AJF211" s="21"/>
      <c r="AJG211" s="21"/>
      <c r="AJH211" s="21"/>
      <c r="AJI211" s="21"/>
      <c r="AJJ211" s="21"/>
      <c r="AJK211" s="21"/>
      <c r="AJL211" s="21"/>
      <c r="AJM211" s="21"/>
      <c r="AJN211" s="21"/>
      <c r="AJO211" s="21"/>
      <c r="AJP211" s="21"/>
      <c r="AJQ211" s="21"/>
      <c r="AJR211" s="21"/>
      <c r="AJS211" s="21"/>
      <c r="AJT211" s="21"/>
      <c r="AJU211" s="21"/>
      <c r="AJV211" s="21"/>
      <c r="AJW211" s="21"/>
      <c r="AJX211" s="21"/>
      <c r="AJY211" s="21"/>
      <c r="AJZ211" s="21"/>
      <c r="AKA211" s="21"/>
      <c r="AKB211" s="21"/>
      <c r="AKC211" s="21"/>
      <c r="AKD211" s="21"/>
      <c r="AKE211" s="21"/>
      <c r="AKF211" s="21"/>
      <c r="AKG211" s="21"/>
      <c r="AKH211" s="21"/>
      <c r="AKI211" s="21"/>
      <c r="AKJ211" s="21"/>
      <c r="AKK211" s="21"/>
      <c r="AKL211" s="21"/>
      <c r="AKM211" s="21"/>
      <c r="AKN211" s="21"/>
      <c r="AKO211" s="21"/>
      <c r="AKP211" s="21"/>
      <c r="AKQ211" s="21"/>
      <c r="AKR211" s="21"/>
      <c r="AKS211" s="21"/>
      <c r="AKT211" s="21"/>
      <c r="AKU211" s="21"/>
      <c r="AKV211" s="21"/>
      <c r="AKW211" s="21"/>
      <c r="AKX211" s="21"/>
      <c r="AKY211" s="21"/>
      <c r="AKZ211" s="21"/>
      <c r="ALA211" s="21"/>
      <c r="ALB211" s="21"/>
      <c r="ALC211" s="21"/>
      <c r="ALD211" s="21"/>
      <c r="ALE211" s="21"/>
      <c r="ALF211" s="21"/>
      <c r="ALG211" s="21"/>
      <c r="ALH211" s="21"/>
      <c r="ALI211" s="21"/>
      <c r="ALJ211" s="21"/>
      <c r="ALK211" s="21"/>
      <c r="ALL211" s="21"/>
      <c r="ALM211" s="21"/>
      <c r="ALN211" s="21"/>
      <c r="ALO211" s="21"/>
      <c r="ALP211" s="21"/>
      <c r="ALQ211" s="21"/>
      <c r="ALR211" s="21"/>
      <c r="ALS211" s="21"/>
      <c r="ALT211" s="21"/>
      <c r="ALU211" s="21"/>
      <c r="ALV211" s="21"/>
      <c r="ALW211" s="21"/>
      <c r="ALX211" s="21"/>
      <c r="ALY211" s="21"/>
      <c r="ALZ211" s="21"/>
      <c r="AMA211" s="21"/>
      <c r="AMB211" s="21"/>
      <c r="AMC211" s="21"/>
      <c r="AMD211" s="21"/>
      <c r="AME211" s="21"/>
      <c r="AMF211" s="21"/>
      <c r="AMG211" s="21"/>
      <c r="AMH211" s="21"/>
      <c r="AMI211" s="21"/>
      <c r="AMJ211" s="21"/>
      <c r="AMK211" s="21"/>
      <c r="AML211" s="21"/>
      <c r="AMM211" s="21"/>
      <c r="AMN211" s="21"/>
      <c r="AMO211" s="21"/>
      <c r="AMP211" s="21"/>
      <c r="AMQ211" s="21"/>
      <c r="AMR211" s="21"/>
      <c r="AMS211" s="21"/>
      <c r="AMT211" s="21"/>
      <c r="AMU211" s="21"/>
      <c r="AMV211" s="21"/>
      <c r="AMW211" s="21"/>
    </row>
    <row r="212" spans="1:1037" s="33" customFormat="1" ht="52.5" hidden="1" thickTop="1" thickBot="1" x14ac:dyDescent="0.25">
      <c r="A212" s="23" t="s">
        <v>201</v>
      </c>
      <c r="B212" s="23" t="s">
        <v>141</v>
      </c>
      <c r="C212" s="23" t="s">
        <v>289</v>
      </c>
      <c r="D212" s="23" t="s">
        <v>83</v>
      </c>
      <c r="E212" s="23" t="s">
        <v>1053</v>
      </c>
      <c r="F212" s="23" t="s">
        <v>1057</v>
      </c>
      <c r="G212" s="23" t="s">
        <v>1055</v>
      </c>
      <c r="H212" s="23" t="s">
        <v>1055</v>
      </c>
      <c r="I212" s="24" t="s">
        <v>273</v>
      </c>
      <c r="J212" s="189" t="str">
        <f>+VLOOKUP(I212,Feuil1!A:C,2,FALSE)</f>
        <v>R10-1-2-4</v>
      </c>
      <c r="K212" s="24" t="s">
        <v>376</v>
      </c>
      <c r="L212" s="29"/>
      <c r="M212" s="59">
        <v>3</v>
      </c>
      <c r="N212" s="60">
        <v>3</v>
      </c>
      <c r="O212" s="42">
        <f t="shared" si="15"/>
        <v>9</v>
      </c>
      <c r="P212" s="42">
        <f t="shared" si="16"/>
        <v>3</v>
      </c>
      <c r="Q212" s="44"/>
      <c r="R212" s="59">
        <v>5</v>
      </c>
      <c r="S212" s="25"/>
      <c r="T212" s="59">
        <v>5</v>
      </c>
      <c r="U212" s="25"/>
      <c r="V212" s="59">
        <v>5</v>
      </c>
      <c r="W212" s="41">
        <f t="shared" si="17"/>
        <v>15</v>
      </c>
      <c r="X212" s="50">
        <f t="shared" si="18"/>
        <v>1</v>
      </c>
      <c r="Y212" s="52">
        <f t="shared" si="19"/>
        <v>3</v>
      </c>
      <c r="Z212" s="23"/>
      <c r="AA212" s="57"/>
      <c r="AB212" s="23"/>
      <c r="AC212" s="23"/>
      <c r="AD212" s="23" t="s">
        <v>1619</v>
      </c>
      <c r="AE212" s="21"/>
      <c r="AF212" s="21"/>
      <c r="AG212" s="21"/>
      <c r="AH212" s="21"/>
      <c r="AI212" s="21"/>
      <c r="AJ212" s="21"/>
      <c r="AK212" s="21"/>
      <c r="AL212" s="21"/>
      <c r="AM212" s="21"/>
      <c r="AN212" s="21"/>
      <c r="AO212" s="21"/>
      <c r="AP212" s="21"/>
      <c r="AQ212" s="21"/>
      <c r="AR212" s="21"/>
      <c r="AS212" s="21"/>
      <c r="AT212" s="21"/>
      <c r="AU212" s="21"/>
      <c r="AV212" s="21"/>
      <c r="AW212" s="21"/>
      <c r="AX212" s="21"/>
      <c r="AY212" s="21"/>
      <c r="AZ212" s="21"/>
      <c r="BA212" s="21"/>
      <c r="BB212" s="21"/>
      <c r="BC212" s="21"/>
      <c r="BD212" s="21"/>
      <c r="BE212" s="21"/>
      <c r="BF212" s="21"/>
      <c r="BG212" s="21"/>
      <c r="BH212" s="21"/>
      <c r="BI212" s="21"/>
      <c r="BJ212" s="21"/>
      <c r="BK212" s="21"/>
      <c r="BL212" s="21"/>
      <c r="BM212" s="21"/>
      <c r="BN212" s="21"/>
      <c r="BO212" s="21"/>
      <c r="BP212" s="21"/>
      <c r="BQ212" s="21"/>
      <c r="BR212" s="21"/>
      <c r="BS212" s="21"/>
      <c r="BT212" s="21"/>
      <c r="BU212" s="21"/>
      <c r="BV212" s="21"/>
      <c r="BW212" s="21"/>
      <c r="BX212" s="21"/>
      <c r="BY212" s="21"/>
      <c r="BZ212" s="21"/>
      <c r="CA212" s="21"/>
      <c r="CB212" s="21"/>
      <c r="CC212" s="21"/>
      <c r="CD212" s="21"/>
      <c r="CE212" s="21"/>
      <c r="CF212" s="21"/>
      <c r="CG212" s="21"/>
      <c r="CH212" s="21"/>
      <c r="CI212" s="21"/>
      <c r="CJ212" s="21"/>
      <c r="CK212" s="21"/>
      <c r="CL212" s="21"/>
      <c r="CM212" s="21"/>
      <c r="CN212" s="21"/>
      <c r="CO212" s="21"/>
      <c r="CP212" s="21"/>
      <c r="CQ212" s="21"/>
      <c r="CR212" s="21"/>
      <c r="CS212" s="21"/>
      <c r="CT212" s="21"/>
      <c r="CU212" s="21"/>
      <c r="CV212" s="21"/>
      <c r="CW212" s="21"/>
      <c r="CX212" s="21"/>
      <c r="CY212" s="21"/>
      <c r="CZ212" s="21"/>
      <c r="DA212" s="21"/>
      <c r="DB212" s="21"/>
      <c r="DC212" s="21"/>
      <c r="DD212" s="21"/>
      <c r="DE212" s="21"/>
      <c r="DF212" s="21"/>
      <c r="DG212" s="21"/>
      <c r="DH212" s="21"/>
      <c r="DI212" s="21"/>
      <c r="DJ212" s="21"/>
      <c r="DK212" s="21"/>
      <c r="DL212" s="21"/>
      <c r="DM212" s="21"/>
      <c r="DN212" s="21"/>
      <c r="DO212" s="21"/>
      <c r="DP212" s="21"/>
      <c r="DQ212" s="21"/>
      <c r="DR212" s="21"/>
      <c r="DS212" s="21"/>
      <c r="DT212" s="21"/>
      <c r="DU212" s="21"/>
      <c r="DV212" s="21"/>
      <c r="DW212" s="21"/>
      <c r="DX212" s="21"/>
      <c r="DY212" s="21"/>
      <c r="DZ212" s="21"/>
      <c r="EA212" s="21"/>
      <c r="EB212" s="21"/>
      <c r="EC212" s="21"/>
      <c r="ED212" s="21"/>
      <c r="EE212" s="21"/>
      <c r="EF212" s="21"/>
      <c r="EG212" s="21"/>
      <c r="EH212" s="21"/>
      <c r="EI212" s="21"/>
      <c r="EJ212" s="21"/>
      <c r="EK212" s="21"/>
      <c r="EL212" s="21"/>
      <c r="EM212" s="21"/>
      <c r="EN212" s="21"/>
      <c r="EO212" s="21"/>
      <c r="EP212" s="21"/>
      <c r="EQ212" s="21"/>
      <c r="ER212" s="21"/>
      <c r="ES212" s="21"/>
      <c r="ET212" s="21"/>
      <c r="EU212" s="21"/>
      <c r="EV212" s="21"/>
      <c r="EW212" s="21"/>
      <c r="EX212" s="21"/>
      <c r="EY212" s="21"/>
      <c r="EZ212" s="21"/>
      <c r="FA212" s="21"/>
      <c r="FB212" s="21"/>
      <c r="FC212" s="21"/>
      <c r="FD212" s="21"/>
      <c r="FE212" s="21"/>
      <c r="FF212" s="21"/>
      <c r="FG212" s="21"/>
      <c r="FH212" s="21"/>
      <c r="FI212" s="21"/>
      <c r="FJ212" s="21"/>
      <c r="FK212" s="21"/>
      <c r="FL212" s="21"/>
      <c r="FM212" s="21"/>
      <c r="FN212" s="21"/>
      <c r="FO212" s="21"/>
      <c r="FP212" s="21"/>
      <c r="FQ212" s="21"/>
      <c r="FR212" s="21"/>
      <c r="FS212" s="21"/>
      <c r="FT212" s="21"/>
      <c r="FU212" s="21"/>
      <c r="FV212" s="21"/>
      <c r="FW212" s="21"/>
      <c r="FX212" s="21"/>
      <c r="FY212" s="21"/>
      <c r="FZ212" s="21"/>
      <c r="GA212" s="21"/>
      <c r="GB212" s="21"/>
      <c r="GC212" s="21"/>
      <c r="GD212" s="21"/>
      <c r="GE212" s="21"/>
      <c r="GF212" s="21"/>
      <c r="GG212" s="21"/>
      <c r="GH212" s="21"/>
      <c r="GI212" s="21"/>
      <c r="GJ212" s="21"/>
      <c r="GK212" s="21"/>
      <c r="GL212" s="21"/>
      <c r="GM212" s="21"/>
      <c r="GN212" s="21"/>
      <c r="GO212" s="21"/>
      <c r="GP212" s="21"/>
      <c r="GQ212" s="21"/>
      <c r="GR212" s="21"/>
      <c r="GS212" s="21"/>
      <c r="GT212" s="21"/>
      <c r="GU212" s="21"/>
      <c r="GV212" s="21"/>
      <c r="GW212" s="21"/>
      <c r="GX212" s="21"/>
      <c r="GY212" s="21"/>
      <c r="GZ212" s="21"/>
      <c r="HA212" s="21"/>
      <c r="HB212" s="21"/>
      <c r="HC212" s="21"/>
      <c r="HD212" s="21"/>
      <c r="HE212" s="21"/>
      <c r="HF212" s="21"/>
      <c r="HG212" s="21"/>
      <c r="HH212" s="21"/>
      <c r="HI212" s="21"/>
      <c r="HJ212" s="21"/>
      <c r="HK212" s="21"/>
      <c r="HL212" s="21"/>
      <c r="HM212" s="21"/>
      <c r="HN212" s="21"/>
      <c r="HO212" s="21"/>
      <c r="HP212" s="21"/>
      <c r="HQ212" s="21"/>
      <c r="HR212" s="21"/>
      <c r="HS212" s="21"/>
      <c r="HT212" s="21"/>
      <c r="HU212" s="21"/>
      <c r="HV212" s="21"/>
      <c r="HW212" s="21"/>
      <c r="HX212" s="21"/>
      <c r="HY212" s="21"/>
      <c r="HZ212" s="21"/>
      <c r="IA212" s="21"/>
      <c r="IB212" s="21"/>
      <c r="IC212" s="21"/>
      <c r="ID212" s="21"/>
      <c r="IE212" s="21"/>
      <c r="IF212" s="21"/>
      <c r="IG212" s="21"/>
      <c r="IH212" s="21"/>
      <c r="II212" s="21"/>
      <c r="IJ212" s="21"/>
      <c r="IK212" s="21"/>
      <c r="IL212" s="21"/>
      <c r="IM212" s="21"/>
      <c r="IN212" s="21"/>
      <c r="IO212" s="21"/>
      <c r="IP212" s="21"/>
      <c r="IQ212" s="21"/>
      <c r="IR212" s="21"/>
      <c r="IS212" s="21"/>
      <c r="IT212" s="21"/>
      <c r="IU212" s="21"/>
      <c r="IV212" s="21"/>
      <c r="IW212" s="21"/>
      <c r="IX212" s="21"/>
      <c r="IY212" s="21"/>
      <c r="IZ212" s="21"/>
      <c r="JA212" s="21"/>
      <c r="JB212" s="21"/>
      <c r="JC212" s="21"/>
      <c r="JD212" s="21"/>
      <c r="JE212" s="21"/>
      <c r="JF212" s="21"/>
      <c r="JG212" s="21"/>
      <c r="JH212" s="21"/>
      <c r="JI212" s="21"/>
      <c r="JJ212" s="21"/>
      <c r="JK212" s="21"/>
      <c r="JL212" s="21"/>
      <c r="JM212" s="21"/>
      <c r="JN212" s="21"/>
      <c r="JO212" s="21"/>
      <c r="JP212" s="21"/>
      <c r="JQ212" s="21"/>
      <c r="JR212" s="21"/>
      <c r="JS212" s="21"/>
      <c r="JT212" s="21"/>
      <c r="JU212" s="21"/>
      <c r="JV212" s="21"/>
      <c r="JW212" s="21"/>
      <c r="JX212" s="21"/>
      <c r="JY212" s="21"/>
      <c r="JZ212" s="21"/>
      <c r="KA212" s="21"/>
      <c r="KB212" s="21"/>
      <c r="KC212" s="21"/>
      <c r="KD212" s="21"/>
      <c r="KE212" s="21"/>
      <c r="KF212" s="21"/>
      <c r="KG212" s="21"/>
      <c r="KH212" s="21"/>
      <c r="KI212" s="21"/>
      <c r="KJ212" s="21"/>
      <c r="KK212" s="21"/>
      <c r="KL212" s="21"/>
      <c r="KM212" s="21"/>
      <c r="KN212" s="21"/>
      <c r="KO212" s="21"/>
      <c r="KP212" s="21"/>
      <c r="KQ212" s="21"/>
      <c r="KR212" s="21"/>
      <c r="KS212" s="21"/>
      <c r="KT212" s="21"/>
      <c r="KU212" s="21"/>
      <c r="KV212" s="21"/>
      <c r="KW212" s="21"/>
      <c r="KX212" s="21"/>
      <c r="KY212" s="21"/>
      <c r="KZ212" s="21"/>
      <c r="LA212" s="21"/>
      <c r="LB212" s="21"/>
      <c r="LC212" s="21"/>
      <c r="LD212" s="21"/>
      <c r="LE212" s="21"/>
      <c r="LF212" s="21"/>
      <c r="LG212" s="21"/>
      <c r="LH212" s="21"/>
      <c r="LI212" s="21"/>
      <c r="LJ212" s="21"/>
      <c r="LK212" s="21"/>
      <c r="LL212" s="21"/>
      <c r="LM212" s="21"/>
      <c r="LN212" s="21"/>
      <c r="LO212" s="21"/>
      <c r="LP212" s="21"/>
      <c r="LQ212" s="21"/>
      <c r="LR212" s="21"/>
      <c r="LS212" s="21"/>
      <c r="LT212" s="21"/>
      <c r="LU212" s="21"/>
      <c r="LV212" s="21"/>
      <c r="LW212" s="21"/>
      <c r="LX212" s="21"/>
      <c r="LY212" s="21"/>
      <c r="LZ212" s="21"/>
      <c r="MA212" s="21"/>
      <c r="MB212" s="21"/>
      <c r="MC212" s="21"/>
      <c r="MD212" s="21"/>
      <c r="ME212" s="21"/>
      <c r="MF212" s="21"/>
      <c r="MG212" s="21"/>
      <c r="MH212" s="21"/>
      <c r="MI212" s="21"/>
      <c r="MJ212" s="21"/>
      <c r="MK212" s="21"/>
      <c r="ML212" s="21"/>
      <c r="MM212" s="21"/>
      <c r="MN212" s="21"/>
      <c r="MO212" s="21"/>
      <c r="MP212" s="21"/>
      <c r="MQ212" s="21"/>
      <c r="MR212" s="21"/>
      <c r="MS212" s="21"/>
      <c r="MT212" s="21"/>
      <c r="MU212" s="21"/>
      <c r="MV212" s="21"/>
      <c r="MW212" s="21"/>
      <c r="MX212" s="21"/>
      <c r="MY212" s="21"/>
      <c r="MZ212" s="21"/>
      <c r="NA212" s="21"/>
      <c r="NB212" s="21"/>
      <c r="NC212" s="21"/>
      <c r="ND212" s="21"/>
      <c r="NE212" s="21"/>
      <c r="NF212" s="21"/>
      <c r="NG212" s="21"/>
      <c r="NH212" s="21"/>
      <c r="NI212" s="21"/>
      <c r="NJ212" s="21"/>
      <c r="NK212" s="21"/>
      <c r="NL212" s="21"/>
      <c r="NM212" s="21"/>
      <c r="NN212" s="21"/>
      <c r="NO212" s="21"/>
      <c r="NP212" s="21"/>
      <c r="NQ212" s="21"/>
      <c r="NR212" s="21"/>
      <c r="NS212" s="21"/>
      <c r="NT212" s="21"/>
      <c r="NU212" s="21"/>
      <c r="NV212" s="21"/>
      <c r="NW212" s="21"/>
      <c r="NX212" s="21"/>
      <c r="NY212" s="21"/>
      <c r="NZ212" s="21"/>
      <c r="OA212" s="21"/>
      <c r="OB212" s="21"/>
      <c r="OC212" s="21"/>
      <c r="OD212" s="21"/>
      <c r="OE212" s="21"/>
      <c r="OF212" s="21"/>
      <c r="OG212" s="21"/>
      <c r="OH212" s="21"/>
      <c r="OI212" s="21"/>
      <c r="OJ212" s="21"/>
      <c r="OK212" s="21"/>
      <c r="OL212" s="21"/>
      <c r="OM212" s="21"/>
      <c r="ON212" s="21"/>
      <c r="OO212" s="21"/>
      <c r="OP212" s="21"/>
      <c r="OQ212" s="21"/>
      <c r="OR212" s="21"/>
      <c r="OS212" s="21"/>
      <c r="OT212" s="21"/>
      <c r="OU212" s="21"/>
      <c r="OV212" s="21"/>
      <c r="OW212" s="21"/>
      <c r="OX212" s="21"/>
      <c r="OY212" s="21"/>
      <c r="OZ212" s="21"/>
      <c r="PA212" s="21"/>
      <c r="PB212" s="21"/>
      <c r="PC212" s="21"/>
      <c r="PD212" s="21"/>
      <c r="PE212" s="21"/>
      <c r="PF212" s="21"/>
      <c r="PG212" s="21"/>
      <c r="PH212" s="21"/>
      <c r="PI212" s="21"/>
      <c r="PJ212" s="21"/>
      <c r="PK212" s="21"/>
      <c r="PL212" s="21"/>
      <c r="PM212" s="21"/>
      <c r="PN212" s="21"/>
      <c r="PO212" s="21"/>
      <c r="PP212" s="21"/>
      <c r="PQ212" s="21"/>
      <c r="PR212" s="21"/>
      <c r="PS212" s="21"/>
      <c r="PT212" s="21"/>
      <c r="PU212" s="21"/>
      <c r="PV212" s="21"/>
      <c r="PW212" s="21"/>
      <c r="PX212" s="21"/>
      <c r="PY212" s="21"/>
      <c r="PZ212" s="21"/>
      <c r="QA212" s="21"/>
      <c r="QB212" s="21"/>
      <c r="QC212" s="21"/>
      <c r="QD212" s="21"/>
      <c r="QE212" s="21"/>
      <c r="QF212" s="21"/>
      <c r="QG212" s="21"/>
      <c r="QH212" s="21"/>
      <c r="QI212" s="21"/>
      <c r="QJ212" s="21"/>
      <c r="QK212" s="21"/>
      <c r="QL212" s="21"/>
      <c r="QM212" s="21"/>
      <c r="QN212" s="21"/>
      <c r="QO212" s="21"/>
      <c r="QP212" s="21"/>
      <c r="QQ212" s="21"/>
      <c r="QR212" s="21"/>
      <c r="QS212" s="21"/>
      <c r="QT212" s="21"/>
      <c r="QU212" s="21"/>
      <c r="QV212" s="21"/>
      <c r="QW212" s="21"/>
      <c r="QX212" s="21"/>
      <c r="QY212" s="21"/>
      <c r="QZ212" s="21"/>
      <c r="RA212" s="21"/>
      <c r="RB212" s="21"/>
      <c r="RC212" s="21"/>
      <c r="RD212" s="21"/>
      <c r="RE212" s="21"/>
      <c r="RF212" s="21"/>
      <c r="RG212" s="21"/>
      <c r="RH212" s="21"/>
      <c r="RI212" s="21"/>
      <c r="RJ212" s="21"/>
      <c r="RK212" s="21"/>
      <c r="RL212" s="21"/>
      <c r="RM212" s="21"/>
      <c r="RN212" s="21"/>
      <c r="RO212" s="21"/>
      <c r="RP212" s="21"/>
      <c r="RQ212" s="21"/>
      <c r="RR212" s="21"/>
      <c r="RS212" s="21"/>
      <c r="RT212" s="21"/>
      <c r="RU212" s="21"/>
      <c r="RV212" s="21"/>
      <c r="RW212" s="21"/>
      <c r="RX212" s="21"/>
      <c r="RY212" s="21"/>
      <c r="RZ212" s="21"/>
      <c r="SA212" s="21"/>
      <c r="SB212" s="21"/>
      <c r="SC212" s="21"/>
      <c r="SD212" s="21"/>
      <c r="SE212" s="21"/>
      <c r="SF212" s="21"/>
      <c r="SG212" s="21"/>
      <c r="SH212" s="21"/>
      <c r="SI212" s="21"/>
      <c r="SJ212" s="21"/>
      <c r="SK212" s="21"/>
      <c r="SL212" s="21"/>
      <c r="SM212" s="21"/>
      <c r="SN212" s="21"/>
      <c r="SO212" s="21"/>
      <c r="SP212" s="21"/>
      <c r="SQ212" s="21"/>
      <c r="SR212" s="21"/>
      <c r="SS212" s="21"/>
      <c r="ST212" s="21"/>
      <c r="SU212" s="21"/>
      <c r="SV212" s="21"/>
      <c r="SW212" s="21"/>
      <c r="SX212" s="21"/>
      <c r="SY212" s="21"/>
      <c r="SZ212" s="21"/>
      <c r="TA212" s="21"/>
      <c r="TB212" s="21"/>
      <c r="TC212" s="21"/>
      <c r="TD212" s="21"/>
      <c r="TE212" s="21"/>
      <c r="TF212" s="21"/>
      <c r="TG212" s="21"/>
      <c r="TH212" s="21"/>
      <c r="TI212" s="21"/>
      <c r="TJ212" s="21"/>
      <c r="TK212" s="21"/>
      <c r="TL212" s="21"/>
      <c r="TM212" s="21"/>
      <c r="TN212" s="21"/>
      <c r="TO212" s="21"/>
      <c r="TP212" s="21"/>
      <c r="TQ212" s="21"/>
      <c r="TR212" s="21"/>
      <c r="TS212" s="21"/>
      <c r="TT212" s="21"/>
      <c r="TU212" s="21"/>
      <c r="TV212" s="21"/>
      <c r="TW212" s="21"/>
      <c r="TX212" s="21"/>
      <c r="TY212" s="21"/>
      <c r="TZ212" s="21"/>
      <c r="UA212" s="21"/>
      <c r="UB212" s="21"/>
      <c r="UC212" s="21"/>
      <c r="UD212" s="21"/>
      <c r="UE212" s="21"/>
      <c r="UF212" s="21"/>
      <c r="UG212" s="21"/>
      <c r="UH212" s="21"/>
      <c r="UI212" s="21"/>
      <c r="UJ212" s="21"/>
      <c r="UK212" s="21"/>
      <c r="UL212" s="21"/>
      <c r="UM212" s="21"/>
      <c r="UN212" s="21"/>
      <c r="UO212" s="21"/>
      <c r="UP212" s="21"/>
      <c r="UQ212" s="21"/>
      <c r="UR212" s="21"/>
      <c r="US212" s="21"/>
      <c r="UT212" s="21"/>
      <c r="UU212" s="21"/>
      <c r="UV212" s="21"/>
      <c r="UW212" s="21"/>
      <c r="UX212" s="21"/>
      <c r="UY212" s="21"/>
      <c r="UZ212" s="21"/>
      <c r="VA212" s="21"/>
      <c r="VB212" s="21"/>
      <c r="VC212" s="21"/>
      <c r="VD212" s="21"/>
      <c r="VE212" s="21"/>
      <c r="VF212" s="21"/>
      <c r="VG212" s="21"/>
      <c r="VH212" s="21"/>
      <c r="VI212" s="21"/>
      <c r="VJ212" s="21"/>
      <c r="VK212" s="21"/>
      <c r="VL212" s="21"/>
      <c r="VM212" s="21"/>
      <c r="VN212" s="21"/>
      <c r="VO212" s="21"/>
      <c r="VP212" s="21"/>
      <c r="VQ212" s="21"/>
      <c r="VR212" s="21"/>
      <c r="VS212" s="21"/>
      <c r="VT212" s="21"/>
      <c r="VU212" s="21"/>
      <c r="VV212" s="21"/>
      <c r="VW212" s="21"/>
      <c r="VX212" s="21"/>
      <c r="VY212" s="21"/>
      <c r="VZ212" s="21"/>
      <c r="WA212" s="21"/>
      <c r="WB212" s="21"/>
      <c r="WC212" s="21"/>
      <c r="WD212" s="21"/>
      <c r="WE212" s="21"/>
      <c r="WF212" s="21"/>
      <c r="WG212" s="21"/>
      <c r="WH212" s="21"/>
      <c r="WI212" s="21"/>
      <c r="WJ212" s="21"/>
      <c r="WK212" s="21"/>
      <c r="WL212" s="21"/>
      <c r="WM212" s="21"/>
      <c r="WN212" s="21"/>
      <c r="WO212" s="21"/>
      <c r="WP212" s="21"/>
      <c r="WQ212" s="21"/>
      <c r="WR212" s="21"/>
      <c r="WS212" s="21"/>
      <c r="WT212" s="21"/>
      <c r="WU212" s="21"/>
      <c r="WV212" s="21"/>
      <c r="WW212" s="21"/>
      <c r="WX212" s="21"/>
      <c r="WY212" s="21"/>
      <c r="WZ212" s="21"/>
      <c r="XA212" s="21"/>
      <c r="XB212" s="21"/>
      <c r="XC212" s="21"/>
      <c r="XD212" s="21"/>
      <c r="XE212" s="21"/>
      <c r="XF212" s="21"/>
      <c r="XG212" s="21"/>
      <c r="XH212" s="21"/>
      <c r="XI212" s="21"/>
      <c r="XJ212" s="21"/>
      <c r="XK212" s="21"/>
      <c r="XL212" s="21"/>
      <c r="XM212" s="21"/>
      <c r="XN212" s="21"/>
      <c r="XO212" s="21"/>
      <c r="XP212" s="21"/>
      <c r="XQ212" s="21"/>
      <c r="XR212" s="21"/>
      <c r="XS212" s="21"/>
      <c r="XT212" s="21"/>
      <c r="XU212" s="21"/>
      <c r="XV212" s="21"/>
      <c r="XW212" s="21"/>
      <c r="XX212" s="21"/>
      <c r="XY212" s="21"/>
      <c r="XZ212" s="21"/>
      <c r="YA212" s="21"/>
      <c r="YB212" s="21"/>
      <c r="YC212" s="21"/>
      <c r="YD212" s="21"/>
      <c r="YE212" s="21"/>
      <c r="YF212" s="21"/>
      <c r="YG212" s="21"/>
      <c r="YH212" s="21"/>
      <c r="YI212" s="21"/>
      <c r="YJ212" s="21"/>
      <c r="YK212" s="21"/>
      <c r="YL212" s="21"/>
      <c r="YM212" s="21"/>
      <c r="YN212" s="21"/>
      <c r="YO212" s="21"/>
      <c r="YP212" s="21"/>
      <c r="YQ212" s="21"/>
      <c r="YR212" s="21"/>
      <c r="YS212" s="21"/>
      <c r="YT212" s="21"/>
      <c r="YU212" s="21"/>
      <c r="YV212" s="21"/>
      <c r="YW212" s="21"/>
      <c r="YX212" s="21"/>
      <c r="YY212" s="21"/>
      <c r="YZ212" s="21"/>
      <c r="ZA212" s="21"/>
      <c r="ZB212" s="21"/>
      <c r="ZC212" s="21"/>
      <c r="ZD212" s="21"/>
      <c r="ZE212" s="21"/>
      <c r="ZF212" s="21"/>
      <c r="ZG212" s="21"/>
      <c r="ZH212" s="21"/>
      <c r="ZI212" s="21"/>
      <c r="ZJ212" s="21"/>
      <c r="ZK212" s="21"/>
      <c r="ZL212" s="21"/>
      <c r="ZM212" s="21"/>
      <c r="ZN212" s="21"/>
      <c r="ZO212" s="21"/>
      <c r="ZP212" s="21"/>
      <c r="ZQ212" s="21"/>
      <c r="ZR212" s="21"/>
      <c r="ZS212" s="21"/>
      <c r="ZT212" s="21"/>
      <c r="ZU212" s="21"/>
      <c r="ZV212" s="21"/>
      <c r="ZW212" s="21"/>
      <c r="ZX212" s="21"/>
      <c r="ZY212" s="21"/>
      <c r="ZZ212" s="21"/>
      <c r="AAA212" s="21"/>
      <c r="AAB212" s="21"/>
      <c r="AAC212" s="21"/>
      <c r="AAD212" s="21"/>
      <c r="AAE212" s="21"/>
      <c r="AAF212" s="21"/>
      <c r="AAG212" s="21"/>
      <c r="AAH212" s="21"/>
      <c r="AAI212" s="21"/>
      <c r="AAJ212" s="21"/>
      <c r="AAK212" s="21"/>
      <c r="AAL212" s="21"/>
      <c r="AAM212" s="21"/>
      <c r="AAN212" s="21"/>
      <c r="AAO212" s="21"/>
      <c r="AAP212" s="21"/>
      <c r="AAQ212" s="21"/>
      <c r="AAR212" s="21"/>
      <c r="AAS212" s="21"/>
      <c r="AAT212" s="21"/>
      <c r="AAU212" s="21"/>
      <c r="AAV212" s="21"/>
      <c r="AAW212" s="21"/>
      <c r="AAX212" s="21"/>
      <c r="AAY212" s="21"/>
      <c r="AAZ212" s="21"/>
      <c r="ABA212" s="21"/>
      <c r="ABB212" s="21"/>
      <c r="ABC212" s="21"/>
      <c r="ABD212" s="21"/>
      <c r="ABE212" s="21"/>
      <c r="ABF212" s="21"/>
      <c r="ABG212" s="21"/>
      <c r="ABH212" s="21"/>
      <c r="ABI212" s="21"/>
      <c r="ABJ212" s="21"/>
      <c r="ABK212" s="21"/>
      <c r="ABL212" s="21"/>
      <c r="ABM212" s="21"/>
      <c r="ABN212" s="21"/>
      <c r="ABO212" s="21"/>
      <c r="ABP212" s="21"/>
      <c r="ABQ212" s="21"/>
      <c r="ABR212" s="21"/>
      <c r="ABS212" s="21"/>
      <c r="ABT212" s="21"/>
      <c r="ABU212" s="21"/>
      <c r="ABV212" s="21"/>
      <c r="ABW212" s="21"/>
      <c r="ABX212" s="21"/>
      <c r="ABY212" s="21"/>
      <c r="ABZ212" s="21"/>
      <c r="ACA212" s="21"/>
      <c r="ACB212" s="21"/>
      <c r="ACC212" s="21"/>
      <c r="ACD212" s="21"/>
      <c r="ACE212" s="21"/>
      <c r="ACF212" s="21"/>
      <c r="ACG212" s="21"/>
      <c r="ACH212" s="21"/>
      <c r="ACI212" s="21"/>
      <c r="ACJ212" s="21"/>
      <c r="ACK212" s="21"/>
      <c r="ACL212" s="21"/>
      <c r="ACM212" s="21"/>
      <c r="ACN212" s="21">
        <f>5*80</f>
        <v>400</v>
      </c>
      <c r="ACO212" s="21"/>
      <c r="ACP212" s="21"/>
      <c r="ACQ212" s="21"/>
      <c r="ACR212" s="21"/>
      <c r="ACS212" s="21"/>
      <c r="ACT212" s="21"/>
      <c r="ACU212" s="21"/>
      <c r="ACV212" s="21"/>
      <c r="ACW212" s="21"/>
      <c r="ACX212" s="21"/>
      <c r="ACY212" s="21"/>
      <c r="ACZ212" s="21"/>
      <c r="ADA212" s="21"/>
      <c r="ADB212" s="21"/>
      <c r="ADC212" s="21"/>
      <c r="ADD212" s="21"/>
      <c r="ADE212" s="21"/>
      <c r="ADF212" s="21"/>
      <c r="ADG212" s="21"/>
      <c r="ADH212" s="21"/>
      <c r="ADI212" s="21"/>
      <c r="ADJ212" s="21"/>
      <c r="ADK212" s="21"/>
      <c r="ADL212" s="21"/>
      <c r="ADM212" s="21"/>
      <c r="ADN212" s="21"/>
      <c r="ADO212" s="21"/>
      <c r="ADP212" s="21"/>
      <c r="ADQ212" s="21"/>
      <c r="ADR212" s="21"/>
      <c r="ADS212" s="21"/>
      <c r="ADT212" s="21"/>
      <c r="ADU212" s="21"/>
      <c r="ADV212" s="21"/>
      <c r="ADW212" s="21"/>
      <c r="ADX212" s="21"/>
      <c r="ADY212" s="21"/>
      <c r="ADZ212" s="21"/>
      <c r="AEA212" s="21"/>
      <c r="AEB212" s="21"/>
      <c r="AEC212" s="21"/>
      <c r="AED212" s="21"/>
      <c r="AEE212" s="21"/>
      <c r="AEF212" s="21"/>
      <c r="AEG212" s="21"/>
      <c r="AEH212" s="21"/>
      <c r="AEI212" s="21"/>
      <c r="AEJ212" s="21"/>
      <c r="AEK212" s="21"/>
      <c r="AEL212" s="21"/>
      <c r="AEM212" s="21"/>
      <c r="AEN212" s="21"/>
      <c r="AEO212" s="21"/>
      <c r="AEP212" s="21"/>
      <c r="AEQ212" s="21"/>
      <c r="AER212" s="21"/>
      <c r="AES212" s="21"/>
      <c r="AET212" s="21"/>
      <c r="AEU212" s="21"/>
      <c r="AEV212" s="21"/>
      <c r="AEW212" s="21"/>
      <c r="AEX212" s="21"/>
      <c r="AEY212" s="21"/>
      <c r="AEZ212" s="21"/>
      <c r="AFA212" s="21"/>
      <c r="AFB212" s="21"/>
      <c r="AFC212" s="21"/>
      <c r="AFD212" s="21"/>
      <c r="AFE212" s="21"/>
      <c r="AFF212" s="21"/>
      <c r="AFG212" s="21"/>
      <c r="AFH212" s="21"/>
      <c r="AFI212" s="21"/>
      <c r="AFJ212" s="21"/>
      <c r="AFK212" s="21"/>
      <c r="AFL212" s="21"/>
      <c r="AFM212" s="21"/>
      <c r="AFN212" s="21"/>
      <c r="AFO212" s="21"/>
      <c r="AFP212" s="21"/>
      <c r="AFQ212" s="21"/>
      <c r="AFR212" s="21"/>
      <c r="AFS212" s="21"/>
      <c r="AFT212" s="21"/>
      <c r="AFU212" s="21"/>
      <c r="AFV212" s="21"/>
      <c r="AFW212" s="21"/>
      <c r="AFX212" s="21"/>
      <c r="AFY212" s="21"/>
      <c r="AFZ212" s="21"/>
      <c r="AGA212" s="21"/>
      <c r="AGB212" s="21"/>
      <c r="AGC212" s="21"/>
      <c r="AGD212" s="21"/>
      <c r="AGE212" s="21"/>
      <c r="AGF212" s="21"/>
      <c r="AGG212" s="21"/>
      <c r="AGH212" s="21"/>
      <c r="AGI212" s="21"/>
      <c r="AGJ212" s="21"/>
      <c r="AGK212" s="21"/>
      <c r="AGL212" s="21"/>
      <c r="AGM212" s="21"/>
      <c r="AGN212" s="21"/>
      <c r="AGO212" s="21"/>
      <c r="AGP212" s="21"/>
      <c r="AGQ212" s="21"/>
      <c r="AGR212" s="21"/>
      <c r="AGS212" s="21"/>
      <c r="AGT212" s="21"/>
      <c r="AGU212" s="21"/>
      <c r="AGV212" s="21"/>
      <c r="AGW212" s="21"/>
      <c r="AGX212" s="21"/>
      <c r="AGY212" s="21"/>
      <c r="AGZ212" s="21"/>
      <c r="AHA212" s="21"/>
      <c r="AHB212" s="21"/>
      <c r="AHC212" s="21"/>
      <c r="AHD212" s="21"/>
      <c r="AHE212" s="21"/>
      <c r="AHF212" s="21"/>
      <c r="AHG212" s="21"/>
      <c r="AHH212" s="21"/>
      <c r="AHI212" s="21"/>
      <c r="AHJ212" s="21"/>
      <c r="AHK212" s="21"/>
      <c r="AHL212" s="21"/>
      <c r="AHM212" s="21"/>
      <c r="AHN212" s="21"/>
      <c r="AHO212" s="21"/>
      <c r="AHP212" s="21"/>
      <c r="AHQ212" s="21"/>
      <c r="AHR212" s="21"/>
      <c r="AHS212" s="21"/>
      <c r="AHT212" s="21"/>
      <c r="AHU212" s="21"/>
      <c r="AHV212" s="21"/>
      <c r="AHW212" s="21"/>
      <c r="AHX212" s="21"/>
      <c r="AHY212" s="21"/>
      <c r="AHZ212" s="21"/>
      <c r="AIA212" s="21"/>
      <c r="AIB212" s="21"/>
      <c r="AIC212" s="21"/>
      <c r="AID212" s="21"/>
      <c r="AIE212" s="21"/>
      <c r="AIF212" s="21"/>
      <c r="AIG212" s="21"/>
      <c r="AIH212" s="21"/>
      <c r="AII212" s="21"/>
      <c r="AIJ212" s="21"/>
      <c r="AIK212" s="21"/>
      <c r="AIL212" s="21"/>
      <c r="AIM212" s="21"/>
      <c r="AIN212" s="21"/>
      <c r="AIO212" s="21"/>
      <c r="AIP212" s="21"/>
      <c r="AIQ212" s="21"/>
      <c r="AIR212" s="21"/>
      <c r="AIS212" s="21"/>
      <c r="AIT212" s="21"/>
      <c r="AIU212" s="21"/>
      <c r="AIV212" s="21"/>
      <c r="AIW212" s="21"/>
      <c r="AIX212" s="21"/>
      <c r="AIY212" s="21"/>
      <c r="AIZ212" s="21"/>
      <c r="AJA212" s="21"/>
      <c r="AJB212" s="21"/>
      <c r="AJC212" s="21"/>
      <c r="AJD212" s="21"/>
      <c r="AJE212" s="21"/>
      <c r="AJF212" s="21"/>
      <c r="AJG212" s="21"/>
      <c r="AJH212" s="21"/>
      <c r="AJI212" s="21"/>
      <c r="AJJ212" s="21"/>
      <c r="AJK212" s="21"/>
      <c r="AJL212" s="21"/>
      <c r="AJM212" s="21"/>
      <c r="AJN212" s="21"/>
      <c r="AJO212" s="21"/>
      <c r="AJP212" s="21"/>
      <c r="AJQ212" s="21"/>
      <c r="AJR212" s="21"/>
      <c r="AJS212" s="21"/>
      <c r="AJT212" s="21"/>
      <c r="AJU212" s="21"/>
      <c r="AJV212" s="21"/>
      <c r="AJW212" s="21"/>
      <c r="AJX212" s="21"/>
      <c r="AJY212" s="21"/>
      <c r="AJZ212" s="21"/>
      <c r="AKA212" s="21"/>
      <c r="AKB212" s="21"/>
      <c r="AKC212" s="21"/>
      <c r="AKD212" s="21"/>
      <c r="AKE212" s="21"/>
      <c r="AKF212" s="21"/>
      <c r="AKG212" s="21"/>
      <c r="AKH212" s="21"/>
      <c r="AKI212" s="21"/>
      <c r="AKJ212" s="21"/>
      <c r="AKK212" s="21"/>
      <c r="AKL212" s="21"/>
      <c r="AKM212" s="21"/>
      <c r="AKN212" s="21"/>
      <c r="AKO212" s="21"/>
      <c r="AKP212" s="21"/>
      <c r="AKQ212" s="21"/>
      <c r="AKR212" s="21"/>
      <c r="AKS212" s="21"/>
      <c r="AKT212" s="21"/>
      <c r="AKU212" s="21"/>
      <c r="AKV212" s="21"/>
      <c r="AKW212" s="21"/>
      <c r="AKX212" s="21"/>
      <c r="AKY212" s="21"/>
      <c r="AKZ212" s="21"/>
      <c r="ALA212" s="21"/>
      <c r="ALB212" s="21"/>
      <c r="ALC212" s="21"/>
      <c r="ALD212" s="21"/>
      <c r="ALE212" s="21"/>
      <c r="ALF212" s="21"/>
      <c r="ALG212" s="21"/>
      <c r="ALH212" s="21"/>
      <c r="ALI212" s="21"/>
      <c r="ALJ212" s="21"/>
      <c r="ALK212" s="21"/>
      <c r="ALL212" s="21"/>
      <c r="ALM212" s="21"/>
      <c r="ALN212" s="21"/>
      <c r="ALO212" s="21"/>
      <c r="ALP212" s="21"/>
      <c r="ALQ212" s="21"/>
      <c r="ALR212" s="21"/>
      <c r="ALS212" s="21"/>
      <c r="ALT212" s="21"/>
      <c r="ALU212" s="21"/>
      <c r="ALV212" s="21"/>
      <c r="ALW212" s="21"/>
      <c r="ALX212" s="21"/>
      <c r="ALY212" s="21"/>
      <c r="ALZ212" s="21"/>
      <c r="AMA212" s="21"/>
      <c r="AMB212" s="21"/>
      <c r="AMC212" s="21"/>
      <c r="AMD212" s="21"/>
      <c r="AME212" s="21"/>
      <c r="AMF212" s="21"/>
      <c r="AMG212" s="21"/>
      <c r="AMH212" s="21"/>
      <c r="AMI212" s="21"/>
      <c r="AMJ212" s="21"/>
      <c r="AMK212" s="21"/>
      <c r="AML212" s="21"/>
      <c r="AMM212" s="21"/>
      <c r="AMN212" s="21"/>
      <c r="AMO212" s="21"/>
      <c r="AMP212" s="21"/>
      <c r="AMQ212" s="21"/>
      <c r="AMR212" s="21"/>
      <c r="AMS212" s="21"/>
      <c r="AMT212" s="21"/>
      <c r="AMU212" s="21"/>
      <c r="AMV212" s="21"/>
      <c r="AMW212" s="21"/>
    </row>
    <row r="213" spans="1:1037" s="33" customFormat="1" ht="52.5" hidden="1" thickTop="1" thickBot="1" x14ac:dyDescent="0.25">
      <c r="A213" s="23" t="s">
        <v>201</v>
      </c>
      <c r="B213" s="23" t="s">
        <v>141</v>
      </c>
      <c r="C213" s="23" t="s">
        <v>289</v>
      </c>
      <c r="D213" s="23" t="s">
        <v>83</v>
      </c>
      <c r="E213" s="23" t="s">
        <v>1053</v>
      </c>
      <c r="F213" s="23" t="s">
        <v>1057</v>
      </c>
      <c r="G213" s="23" t="s">
        <v>1055</v>
      </c>
      <c r="H213" s="23" t="s">
        <v>1055</v>
      </c>
      <c r="I213" s="24" t="s">
        <v>273</v>
      </c>
      <c r="J213" s="189" t="str">
        <f>+VLOOKUP(I213,Feuil1!A:C,2,FALSE)</f>
        <v>R10-1-2-4</v>
      </c>
      <c r="K213" s="24" t="s">
        <v>377</v>
      </c>
      <c r="L213" s="29"/>
      <c r="M213" s="59">
        <v>3</v>
      </c>
      <c r="N213" s="60">
        <v>3</v>
      </c>
      <c r="O213" s="42">
        <f t="shared" si="15"/>
        <v>9</v>
      </c>
      <c r="P213" s="42">
        <f t="shared" si="16"/>
        <v>3</v>
      </c>
      <c r="Q213" s="44"/>
      <c r="R213" s="59">
        <v>5</v>
      </c>
      <c r="S213" s="25"/>
      <c r="T213" s="59">
        <v>5</v>
      </c>
      <c r="U213" s="25"/>
      <c r="V213" s="59">
        <v>5</v>
      </c>
      <c r="W213" s="41">
        <f t="shared" si="17"/>
        <v>15</v>
      </c>
      <c r="X213" s="50">
        <f t="shared" si="18"/>
        <v>1</v>
      </c>
      <c r="Y213" s="52">
        <f t="shared" si="19"/>
        <v>3</v>
      </c>
      <c r="Z213" s="23"/>
      <c r="AA213" s="57"/>
      <c r="AB213" s="23"/>
      <c r="AC213" s="23"/>
      <c r="AD213" s="23" t="s">
        <v>1619</v>
      </c>
      <c r="AE213" s="21"/>
      <c r="AF213" s="21"/>
      <c r="AG213" s="21"/>
      <c r="AH213" s="21"/>
      <c r="AI213" s="21"/>
      <c r="AJ213" s="21"/>
      <c r="AK213" s="21"/>
      <c r="AL213" s="21"/>
      <c r="AM213" s="21"/>
      <c r="AN213" s="21"/>
      <c r="AO213" s="21"/>
      <c r="AP213" s="21"/>
      <c r="AQ213" s="21"/>
      <c r="AR213" s="21"/>
      <c r="AS213" s="21"/>
      <c r="AT213" s="21"/>
      <c r="AU213" s="21"/>
      <c r="AV213" s="21"/>
      <c r="AW213" s="21"/>
      <c r="AX213" s="21"/>
      <c r="AY213" s="21"/>
      <c r="AZ213" s="21"/>
      <c r="BA213" s="21"/>
      <c r="BB213" s="21"/>
      <c r="BC213" s="21"/>
      <c r="BD213" s="21"/>
      <c r="BE213" s="21"/>
      <c r="BF213" s="21"/>
      <c r="BG213" s="21"/>
      <c r="BH213" s="21"/>
      <c r="BI213" s="21"/>
      <c r="BJ213" s="21"/>
      <c r="BK213" s="21"/>
      <c r="BL213" s="21"/>
      <c r="BM213" s="21"/>
      <c r="BN213" s="21"/>
      <c r="BO213" s="21"/>
      <c r="BP213" s="21"/>
      <c r="BQ213" s="21"/>
      <c r="BR213" s="21"/>
      <c r="BS213" s="21"/>
      <c r="BT213" s="21"/>
      <c r="BU213" s="21"/>
      <c r="BV213" s="21"/>
      <c r="BW213" s="21"/>
      <c r="BX213" s="21"/>
      <c r="BY213" s="21"/>
      <c r="BZ213" s="21"/>
      <c r="CA213" s="21"/>
      <c r="CB213" s="21"/>
      <c r="CC213" s="21"/>
      <c r="CD213" s="21"/>
      <c r="CE213" s="21"/>
      <c r="CF213" s="21"/>
      <c r="CG213" s="21"/>
      <c r="CH213" s="21"/>
      <c r="CI213" s="21"/>
      <c r="CJ213" s="21"/>
      <c r="CK213" s="21"/>
      <c r="CL213" s="21"/>
      <c r="CM213" s="21"/>
      <c r="CN213" s="21"/>
      <c r="CO213" s="21"/>
      <c r="CP213" s="21"/>
      <c r="CQ213" s="21"/>
      <c r="CR213" s="21"/>
      <c r="CS213" s="21"/>
      <c r="CT213" s="21"/>
      <c r="CU213" s="21"/>
      <c r="CV213" s="21"/>
      <c r="CW213" s="21"/>
      <c r="CX213" s="21"/>
      <c r="CY213" s="21"/>
      <c r="CZ213" s="21"/>
      <c r="DA213" s="21"/>
      <c r="DB213" s="21"/>
      <c r="DC213" s="21"/>
      <c r="DD213" s="21"/>
      <c r="DE213" s="21"/>
      <c r="DF213" s="21"/>
      <c r="DG213" s="21"/>
      <c r="DH213" s="21"/>
      <c r="DI213" s="21"/>
      <c r="DJ213" s="21"/>
      <c r="DK213" s="21"/>
      <c r="DL213" s="21"/>
      <c r="DM213" s="21"/>
      <c r="DN213" s="21"/>
      <c r="DO213" s="21"/>
      <c r="DP213" s="21"/>
      <c r="DQ213" s="21"/>
      <c r="DR213" s="21"/>
      <c r="DS213" s="21"/>
      <c r="DT213" s="21"/>
      <c r="DU213" s="21"/>
      <c r="DV213" s="21"/>
      <c r="DW213" s="21"/>
      <c r="DX213" s="21"/>
      <c r="DY213" s="21"/>
      <c r="DZ213" s="21"/>
      <c r="EA213" s="21"/>
      <c r="EB213" s="21"/>
      <c r="EC213" s="21"/>
      <c r="ED213" s="21"/>
      <c r="EE213" s="21"/>
      <c r="EF213" s="21"/>
      <c r="EG213" s="21"/>
      <c r="EH213" s="21"/>
      <c r="EI213" s="21"/>
      <c r="EJ213" s="21"/>
      <c r="EK213" s="21"/>
      <c r="EL213" s="21"/>
      <c r="EM213" s="21"/>
      <c r="EN213" s="21"/>
      <c r="EO213" s="21"/>
      <c r="EP213" s="21"/>
      <c r="EQ213" s="21"/>
      <c r="ER213" s="21"/>
      <c r="ES213" s="21"/>
      <c r="ET213" s="21"/>
      <c r="EU213" s="21"/>
      <c r="EV213" s="21"/>
      <c r="EW213" s="21"/>
      <c r="EX213" s="21"/>
      <c r="EY213" s="21"/>
      <c r="EZ213" s="21"/>
      <c r="FA213" s="21"/>
      <c r="FB213" s="21"/>
      <c r="FC213" s="21"/>
      <c r="FD213" s="21"/>
      <c r="FE213" s="21"/>
      <c r="FF213" s="21"/>
      <c r="FG213" s="21"/>
      <c r="FH213" s="21"/>
      <c r="FI213" s="21"/>
      <c r="FJ213" s="21"/>
      <c r="FK213" s="21"/>
      <c r="FL213" s="21"/>
      <c r="FM213" s="21"/>
      <c r="FN213" s="21"/>
      <c r="FO213" s="21"/>
      <c r="FP213" s="21"/>
      <c r="FQ213" s="21"/>
      <c r="FR213" s="21"/>
      <c r="FS213" s="21"/>
      <c r="FT213" s="21"/>
      <c r="FU213" s="21"/>
      <c r="FV213" s="21"/>
      <c r="FW213" s="21"/>
      <c r="FX213" s="21"/>
      <c r="FY213" s="21"/>
      <c r="FZ213" s="21"/>
      <c r="GA213" s="21"/>
      <c r="GB213" s="21"/>
      <c r="GC213" s="21"/>
      <c r="GD213" s="21"/>
      <c r="GE213" s="21"/>
      <c r="GF213" s="21"/>
      <c r="GG213" s="21"/>
      <c r="GH213" s="21"/>
      <c r="GI213" s="21"/>
      <c r="GJ213" s="21"/>
      <c r="GK213" s="21"/>
      <c r="GL213" s="21"/>
      <c r="GM213" s="21"/>
      <c r="GN213" s="21"/>
      <c r="GO213" s="21"/>
      <c r="GP213" s="21"/>
      <c r="GQ213" s="21"/>
      <c r="GR213" s="21"/>
      <c r="GS213" s="21"/>
      <c r="GT213" s="21"/>
      <c r="GU213" s="21"/>
      <c r="GV213" s="21"/>
      <c r="GW213" s="21"/>
      <c r="GX213" s="21"/>
      <c r="GY213" s="21"/>
      <c r="GZ213" s="21"/>
      <c r="HA213" s="21"/>
      <c r="HB213" s="21"/>
      <c r="HC213" s="21"/>
      <c r="HD213" s="21"/>
      <c r="HE213" s="21"/>
      <c r="HF213" s="21"/>
      <c r="HG213" s="21"/>
      <c r="HH213" s="21"/>
      <c r="HI213" s="21"/>
      <c r="HJ213" s="21"/>
      <c r="HK213" s="21"/>
      <c r="HL213" s="21"/>
      <c r="HM213" s="21"/>
      <c r="HN213" s="21"/>
      <c r="HO213" s="21"/>
      <c r="HP213" s="21"/>
      <c r="HQ213" s="21"/>
      <c r="HR213" s="21"/>
      <c r="HS213" s="21"/>
      <c r="HT213" s="21"/>
      <c r="HU213" s="21"/>
      <c r="HV213" s="21"/>
      <c r="HW213" s="21"/>
      <c r="HX213" s="21"/>
      <c r="HY213" s="21"/>
      <c r="HZ213" s="21"/>
      <c r="IA213" s="21"/>
      <c r="IB213" s="21"/>
      <c r="IC213" s="21"/>
      <c r="ID213" s="21"/>
      <c r="IE213" s="21"/>
      <c r="IF213" s="21"/>
      <c r="IG213" s="21"/>
      <c r="IH213" s="21"/>
      <c r="II213" s="21"/>
      <c r="IJ213" s="21"/>
      <c r="IK213" s="21"/>
      <c r="IL213" s="21"/>
      <c r="IM213" s="21"/>
      <c r="IN213" s="21"/>
      <c r="IO213" s="21"/>
      <c r="IP213" s="21"/>
      <c r="IQ213" s="21"/>
      <c r="IR213" s="21"/>
      <c r="IS213" s="21"/>
      <c r="IT213" s="21"/>
      <c r="IU213" s="21"/>
      <c r="IV213" s="21"/>
      <c r="IW213" s="21"/>
      <c r="IX213" s="21"/>
      <c r="IY213" s="21"/>
      <c r="IZ213" s="21"/>
      <c r="JA213" s="21"/>
      <c r="JB213" s="21"/>
      <c r="JC213" s="21"/>
      <c r="JD213" s="21"/>
      <c r="JE213" s="21"/>
      <c r="JF213" s="21"/>
      <c r="JG213" s="21"/>
      <c r="JH213" s="21"/>
      <c r="JI213" s="21"/>
      <c r="JJ213" s="21"/>
      <c r="JK213" s="21"/>
      <c r="JL213" s="21"/>
      <c r="JM213" s="21"/>
      <c r="JN213" s="21"/>
      <c r="JO213" s="21"/>
      <c r="JP213" s="21"/>
      <c r="JQ213" s="21"/>
      <c r="JR213" s="21"/>
      <c r="JS213" s="21"/>
      <c r="JT213" s="21"/>
      <c r="JU213" s="21"/>
      <c r="JV213" s="21"/>
      <c r="JW213" s="21"/>
      <c r="JX213" s="21"/>
      <c r="JY213" s="21"/>
      <c r="JZ213" s="21"/>
      <c r="KA213" s="21"/>
      <c r="KB213" s="21"/>
      <c r="KC213" s="21"/>
      <c r="KD213" s="21"/>
      <c r="KE213" s="21"/>
      <c r="KF213" s="21"/>
      <c r="KG213" s="21"/>
      <c r="KH213" s="21"/>
      <c r="KI213" s="21"/>
      <c r="KJ213" s="21"/>
      <c r="KK213" s="21"/>
      <c r="KL213" s="21"/>
      <c r="KM213" s="21"/>
      <c r="KN213" s="21"/>
      <c r="KO213" s="21"/>
      <c r="KP213" s="21"/>
      <c r="KQ213" s="21"/>
      <c r="KR213" s="21"/>
      <c r="KS213" s="21"/>
      <c r="KT213" s="21"/>
      <c r="KU213" s="21"/>
      <c r="KV213" s="21"/>
      <c r="KW213" s="21"/>
      <c r="KX213" s="21"/>
      <c r="KY213" s="21"/>
      <c r="KZ213" s="21"/>
      <c r="LA213" s="21"/>
      <c r="LB213" s="21"/>
      <c r="LC213" s="21"/>
      <c r="LD213" s="21"/>
      <c r="LE213" s="21"/>
      <c r="LF213" s="21"/>
      <c r="LG213" s="21"/>
      <c r="LH213" s="21"/>
      <c r="LI213" s="21"/>
      <c r="LJ213" s="21"/>
      <c r="LK213" s="21"/>
      <c r="LL213" s="21"/>
      <c r="LM213" s="21"/>
      <c r="LN213" s="21"/>
      <c r="LO213" s="21"/>
      <c r="LP213" s="21"/>
      <c r="LQ213" s="21"/>
      <c r="LR213" s="21"/>
      <c r="LS213" s="21"/>
      <c r="LT213" s="21"/>
      <c r="LU213" s="21"/>
      <c r="LV213" s="21"/>
      <c r="LW213" s="21"/>
      <c r="LX213" s="21"/>
      <c r="LY213" s="21"/>
      <c r="LZ213" s="21"/>
      <c r="MA213" s="21"/>
      <c r="MB213" s="21"/>
      <c r="MC213" s="21"/>
      <c r="MD213" s="21"/>
      <c r="ME213" s="21"/>
      <c r="MF213" s="21"/>
      <c r="MG213" s="21"/>
      <c r="MH213" s="21"/>
      <c r="MI213" s="21"/>
      <c r="MJ213" s="21"/>
      <c r="MK213" s="21"/>
      <c r="ML213" s="21"/>
      <c r="MM213" s="21"/>
      <c r="MN213" s="21"/>
      <c r="MO213" s="21"/>
      <c r="MP213" s="21"/>
      <c r="MQ213" s="21"/>
      <c r="MR213" s="21"/>
      <c r="MS213" s="21"/>
      <c r="MT213" s="21"/>
      <c r="MU213" s="21"/>
      <c r="MV213" s="21"/>
      <c r="MW213" s="21"/>
      <c r="MX213" s="21"/>
      <c r="MY213" s="21"/>
      <c r="MZ213" s="21"/>
      <c r="NA213" s="21"/>
      <c r="NB213" s="21"/>
      <c r="NC213" s="21"/>
      <c r="ND213" s="21"/>
      <c r="NE213" s="21"/>
      <c r="NF213" s="21"/>
      <c r="NG213" s="21"/>
      <c r="NH213" s="21"/>
      <c r="NI213" s="21"/>
      <c r="NJ213" s="21"/>
      <c r="NK213" s="21"/>
      <c r="NL213" s="21"/>
      <c r="NM213" s="21"/>
      <c r="NN213" s="21"/>
      <c r="NO213" s="21"/>
      <c r="NP213" s="21"/>
      <c r="NQ213" s="21"/>
      <c r="NR213" s="21"/>
      <c r="NS213" s="21"/>
      <c r="NT213" s="21"/>
      <c r="NU213" s="21"/>
      <c r="NV213" s="21"/>
      <c r="NW213" s="21"/>
      <c r="NX213" s="21"/>
      <c r="NY213" s="21"/>
      <c r="NZ213" s="21"/>
      <c r="OA213" s="21"/>
      <c r="OB213" s="21"/>
      <c r="OC213" s="21"/>
      <c r="OD213" s="21"/>
      <c r="OE213" s="21"/>
      <c r="OF213" s="21"/>
      <c r="OG213" s="21"/>
      <c r="OH213" s="21"/>
      <c r="OI213" s="21"/>
      <c r="OJ213" s="21"/>
      <c r="OK213" s="21"/>
      <c r="OL213" s="21"/>
      <c r="OM213" s="21"/>
      <c r="ON213" s="21"/>
      <c r="OO213" s="21"/>
      <c r="OP213" s="21"/>
      <c r="OQ213" s="21"/>
      <c r="OR213" s="21"/>
      <c r="OS213" s="21"/>
      <c r="OT213" s="21"/>
      <c r="OU213" s="21"/>
      <c r="OV213" s="21"/>
      <c r="OW213" s="21"/>
      <c r="OX213" s="21"/>
      <c r="OY213" s="21"/>
      <c r="OZ213" s="21"/>
      <c r="PA213" s="21"/>
      <c r="PB213" s="21"/>
      <c r="PC213" s="21"/>
      <c r="PD213" s="21"/>
      <c r="PE213" s="21"/>
      <c r="PF213" s="21"/>
      <c r="PG213" s="21"/>
      <c r="PH213" s="21"/>
      <c r="PI213" s="21"/>
      <c r="PJ213" s="21"/>
      <c r="PK213" s="21"/>
      <c r="PL213" s="21"/>
      <c r="PM213" s="21"/>
      <c r="PN213" s="21"/>
      <c r="PO213" s="21"/>
      <c r="PP213" s="21"/>
      <c r="PQ213" s="21"/>
      <c r="PR213" s="21"/>
      <c r="PS213" s="21"/>
      <c r="PT213" s="21"/>
      <c r="PU213" s="21"/>
      <c r="PV213" s="21"/>
      <c r="PW213" s="21"/>
      <c r="PX213" s="21"/>
      <c r="PY213" s="21"/>
      <c r="PZ213" s="21"/>
      <c r="QA213" s="21"/>
      <c r="QB213" s="21"/>
      <c r="QC213" s="21"/>
      <c r="QD213" s="21"/>
      <c r="QE213" s="21"/>
      <c r="QF213" s="21"/>
      <c r="QG213" s="21"/>
      <c r="QH213" s="21"/>
      <c r="QI213" s="21"/>
      <c r="QJ213" s="21"/>
      <c r="QK213" s="21"/>
      <c r="QL213" s="21"/>
      <c r="QM213" s="21"/>
      <c r="QN213" s="21"/>
      <c r="QO213" s="21"/>
      <c r="QP213" s="21"/>
      <c r="QQ213" s="21"/>
      <c r="QR213" s="21"/>
      <c r="QS213" s="21"/>
      <c r="QT213" s="21"/>
      <c r="QU213" s="21"/>
      <c r="QV213" s="21"/>
      <c r="QW213" s="21"/>
      <c r="QX213" s="21"/>
      <c r="QY213" s="21"/>
      <c r="QZ213" s="21"/>
      <c r="RA213" s="21"/>
      <c r="RB213" s="21"/>
      <c r="RC213" s="21"/>
      <c r="RD213" s="21"/>
      <c r="RE213" s="21"/>
      <c r="RF213" s="21"/>
      <c r="RG213" s="21"/>
      <c r="RH213" s="21"/>
      <c r="RI213" s="21"/>
      <c r="RJ213" s="21"/>
      <c r="RK213" s="21"/>
      <c r="RL213" s="21"/>
      <c r="RM213" s="21"/>
      <c r="RN213" s="21"/>
      <c r="RO213" s="21"/>
      <c r="RP213" s="21"/>
      <c r="RQ213" s="21"/>
      <c r="RR213" s="21"/>
      <c r="RS213" s="21"/>
      <c r="RT213" s="21"/>
      <c r="RU213" s="21"/>
      <c r="RV213" s="21"/>
      <c r="RW213" s="21"/>
      <c r="RX213" s="21"/>
      <c r="RY213" s="21"/>
      <c r="RZ213" s="21"/>
      <c r="SA213" s="21"/>
      <c r="SB213" s="21"/>
      <c r="SC213" s="21"/>
      <c r="SD213" s="21"/>
      <c r="SE213" s="21"/>
      <c r="SF213" s="21"/>
      <c r="SG213" s="21"/>
      <c r="SH213" s="21"/>
      <c r="SI213" s="21"/>
      <c r="SJ213" s="21"/>
      <c r="SK213" s="21"/>
      <c r="SL213" s="21"/>
      <c r="SM213" s="21"/>
      <c r="SN213" s="21"/>
      <c r="SO213" s="21"/>
      <c r="SP213" s="21"/>
      <c r="SQ213" s="21"/>
      <c r="SR213" s="21"/>
      <c r="SS213" s="21"/>
      <c r="ST213" s="21"/>
      <c r="SU213" s="21"/>
      <c r="SV213" s="21"/>
      <c r="SW213" s="21"/>
      <c r="SX213" s="21"/>
      <c r="SY213" s="21"/>
      <c r="SZ213" s="21"/>
      <c r="TA213" s="21"/>
      <c r="TB213" s="21"/>
      <c r="TC213" s="21"/>
      <c r="TD213" s="21"/>
      <c r="TE213" s="21"/>
      <c r="TF213" s="21"/>
      <c r="TG213" s="21"/>
      <c r="TH213" s="21"/>
      <c r="TI213" s="21"/>
      <c r="TJ213" s="21"/>
      <c r="TK213" s="21"/>
      <c r="TL213" s="21"/>
      <c r="TM213" s="21"/>
      <c r="TN213" s="21"/>
      <c r="TO213" s="21"/>
      <c r="TP213" s="21"/>
      <c r="TQ213" s="21"/>
      <c r="TR213" s="21"/>
      <c r="TS213" s="21"/>
      <c r="TT213" s="21"/>
      <c r="TU213" s="21"/>
      <c r="TV213" s="21"/>
      <c r="TW213" s="21"/>
      <c r="TX213" s="21"/>
      <c r="TY213" s="21"/>
      <c r="TZ213" s="21"/>
      <c r="UA213" s="21"/>
      <c r="UB213" s="21"/>
      <c r="UC213" s="21"/>
      <c r="UD213" s="21"/>
      <c r="UE213" s="21"/>
      <c r="UF213" s="21"/>
      <c r="UG213" s="21"/>
      <c r="UH213" s="21"/>
      <c r="UI213" s="21"/>
      <c r="UJ213" s="21"/>
      <c r="UK213" s="21"/>
      <c r="UL213" s="21"/>
      <c r="UM213" s="21"/>
      <c r="UN213" s="21"/>
      <c r="UO213" s="21"/>
      <c r="UP213" s="21"/>
      <c r="UQ213" s="21"/>
      <c r="UR213" s="21"/>
      <c r="US213" s="21"/>
      <c r="UT213" s="21"/>
      <c r="UU213" s="21"/>
      <c r="UV213" s="21"/>
      <c r="UW213" s="21"/>
      <c r="UX213" s="21"/>
      <c r="UY213" s="21"/>
      <c r="UZ213" s="21"/>
      <c r="VA213" s="21"/>
      <c r="VB213" s="21"/>
      <c r="VC213" s="21"/>
      <c r="VD213" s="21"/>
      <c r="VE213" s="21"/>
      <c r="VF213" s="21"/>
      <c r="VG213" s="21"/>
      <c r="VH213" s="21"/>
      <c r="VI213" s="21"/>
      <c r="VJ213" s="21"/>
      <c r="VK213" s="21"/>
      <c r="VL213" s="21"/>
      <c r="VM213" s="21"/>
      <c r="VN213" s="21"/>
      <c r="VO213" s="21"/>
      <c r="VP213" s="21"/>
      <c r="VQ213" s="21"/>
      <c r="VR213" s="21"/>
      <c r="VS213" s="21"/>
      <c r="VT213" s="21"/>
      <c r="VU213" s="21"/>
      <c r="VV213" s="21"/>
      <c r="VW213" s="21"/>
      <c r="VX213" s="21"/>
      <c r="VY213" s="21"/>
      <c r="VZ213" s="21"/>
      <c r="WA213" s="21"/>
      <c r="WB213" s="21"/>
      <c r="WC213" s="21"/>
      <c r="WD213" s="21"/>
      <c r="WE213" s="21"/>
      <c r="WF213" s="21"/>
      <c r="WG213" s="21"/>
      <c r="WH213" s="21"/>
      <c r="WI213" s="21"/>
      <c r="WJ213" s="21"/>
      <c r="WK213" s="21"/>
      <c r="WL213" s="21"/>
      <c r="WM213" s="21"/>
      <c r="WN213" s="21"/>
      <c r="WO213" s="21"/>
      <c r="WP213" s="21"/>
      <c r="WQ213" s="21"/>
      <c r="WR213" s="21"/>
      <c r="WS213" s="21"/>
      <c r="WT213" s="21"/>
      <c r="WU213" s="21"/>
      <c r="WV213" s="21"/>
      <c r="WW213" s="21"/>
      <c r="WX213" s="21"/>
      <c r="WY213" s="21"/>
      <c r="WZ213" s="21"/>
      <c r="XA213" s="21"/>
      <c r="XB213" s="21"/>
      <c r="XC213" s="21"/>
      <c r="XD213" s="21"/>
      <c r="XE213" s="21"/>
      <c r="XF213" s="21"/>
      <c r="XG213" s="21"/>
      <c r="XH213" s="21"/>
      <c r="XI213" s="21"/>
      <c r="XJ213" s="21"/>
      <c r="XK213" s="21"/>
      <c r="XL213" s="21"/>
      <c r="XM213" s="21"/>
      <c r="XN213" s="21"/>
      <c r="XO213" s="21"/>
      <c r="XP213" s="21"/>
      <c r="XQ213" s="21"/>
      <c r="XR213" s="21"/>
      <c r="XS213" s="21"/>
      <c r="XT213" s="21"/>
      <c r="XU213" s="21"/>
      <c r="XV213" s="21"/>
      <c r="XW213" s="21"/>
      <c r="XX213" s="21"/>
      <c r="XY213" s="21"/>
      <c r="XZ213" s="21"/>
      <c r="YA213" s="21"/>
      <c r="YB213" s="21"/>
      <c r="YC213" s="21"/>
      <c r="YD213" s="21"/>
      <c r="YE213" s="21"/>
      <c r="YF213" s="21"/>
      <c r="YG213" s="21"/>
      <c r="YH213" s="21"/>
      <c r="YI213" s="21"/>
      <c r="YJ213" s="21"/>
      <c r="YK213" s="21"/>
      <c r="YL213" s="21"/>
      <c r="YM213" s="21"/>
      <c r="YN213" s="21"/>
      <c r="YO213" s="21"/>
      <c r="YP213" s="21"/>
      <c r="YQ213" s="21"/>
      <c r="YR213" s="21"/>
      <c r="YS213" s="21"/>
      <c r="YT213" s="21"/>
      <c r="YU213" s="21"/>
      <c r="YV213" s="21"/>
      <c r="YW213" s="21"/>
      <c r="YX213" s="21"/>
      <c r="YY213" s="21"/>
      <c r="YZ213" s="21"/>
      <c r="ZA213" s="21"/>
      <c r="ZB213" s="21"/>
      <c r="ZC213" s="21"/>
      <c r="ZD213" s="21"/>
      <c r="ZE213" s="21"/>
      <c r="ZF213" s="21"/>
      <c r="ZG213" s="21"/>
      <c r="ZH213" s="21"/>
      <c r="ZI213" s="21"/>
      <c r="ZJ213" s="21"/>
      <c r="ZK213" s="21"/>
      <c r="ZL213" s="21"/>
      <c r="ZM213" s="21"/>
      <c r="ZN213" s="21"/>
      <c r="ZO213" s="21"/>
      <c r="ZP213" s="21"/>
      <c r="ZQ213" s="21"/>
      <c r="ZR213" s="21"/>
      <c r="ZS213" s="21"/>
      <c r="ZT213" s="21"/>
      <c r="ZU213" s="21"/>
      <c r="ZV213" s="21"/>
      <c r="ZW213" s="21"/>
      <c r="ZX213" s="21"/>
      <c r="ZY213" s="21"/>
      <c r="ZZ213" s="21"/>
      <c r="AAA213" s="21"/>
      <c r="AAB213" s="21"/>
      <c r="AAC213" s="21"/>
      <c r="AAD213" s="21"/>
      <c r="AAE213" s="21"/>
      <c r="AAF213" s="21"/>
      <c r="AAG213" s="21"/>
      <c r="AAH213" s="21"/>
      <c r="AAI213" s="21"/>
      <c r="AAJ213" s="21"/>
      <c r="AAK213" s="21"/>
      <c r="AAL213" s="21"/>
      <c r="AAM213" s="21"/>
      <c r="AAN213" s="21"/>
      <c r="AAO213" s="21"/>
      <c r="AAP213" s="21"/>
      <c r="AAQ213" s="21"/>
      <c r="AAR213" s="21"/>
      <c r="AAS213" s="21"/>
      <c r="AAT213" s="21"/>
      <c r="AAU213" s="21"/>
      <c r="AAV213" s="21"/>
      <c r="AAW213" s="21"/>
      <c r="AAX213" s="21"/>
      <c r="AAY213" s="21"/>
      <c r="AAZ213" s="21"/>
      <c r="ABA213" s="21"/>
      <c r="ABB213" s="21"/>
      <c r="ABC213" s="21"/>
      <c r="ABD213" s="21"/>
      <c r="ABE213" s="21"/>
      <c r="ABF213" s="21"/>
      <c r="ABG213" s="21"/>
      <c r="ABH213" s="21"/>
      <c r="ABI213" s="21"/>
      <c r="ABJ213" s="21"/>
      <c r="ABK213" s="21"/>
      <c r="ABL213" s="21"/>
      <c r="ABM213" s="21"/>
      <c r="ABN213" s="21"/>
      <c r="ABO213" s="21"/>
      <c r="ABP213" s="21"/>
      <c r="ABQ213" s="21"/>
      <c r="ABR213" s="21"/>
      <c r="ABS213" s="21"/>
      <c r="ABT213" s="21"/>
      <c r="ABU213" s="21"/>
      <c r="ABV213" s="21"/>
      <c r="ABW213" s="21"/>
      <c r="ABX213" s="21"/>
      <c r="ABY213" s="21"/>
      <c r="ABZ213" s="21"/>
      <c r="ACA213" s="21"/>
      <c r="ACB213" s="21"/>
      <c r="ACC213" s="21"/>
      <c r="ACD213" s="21"/>
      <c r="ACE213" s="21"/>
      <c r="ACF213" s="21"/>
      <c r="ACG213" s="21"/>
      <c r="ACH213" s="21"/>
      <c r="ACI213" s="21"/>
      <c r="ACJ213" s="21"/>
      <c r="ACK213" s="21"/>
      <c r="ACL213" s="21"/>
      <c r="ACM213" s="21"/>
      <c r="ACN213" s="21">
        <f>ACN212/60</f>
        <v>6.666666666666667</v>
      </c>
      <c r="ACO213" s="21"/>
      <c r="ACP213" s="21"/>
      <c r="ACQ213" s="21"/>
      <c r="ACR213" s="21"/>
      <c r="ACS213" s="21"/>
      <c r="ACT213" s="21"/>
      <c r="ACU213" s="21"/>
      <c r="ACV213" s="21"/>
      <c r="ACW213" s="21"/>
      <c r="ACX213" s="21"/>
      <c r="ACY213" s="21"/>
      <c r="ACZ213" s="21"/>
      <c r="ADA213" s="21"/>
      <c r="ADB213" s="21"/>
      <c r="ADC213" s="21"/>
      <c r="ADD213" s="21"/>
      <c r="ADE213" s="21"/>
      <c r="ADF213" s="21"/>
      <c r="ADG213" s="21"/>
      <c r="ADH213" s="21"/>
      <c r="ADI213" s="21"/>
      <c r="ADJ213" s="21"/>
      <c r="ADK213" s="21"/>
      <c r="ADL213" s="21"/>
      <c r="ADM213" s="21"/>
      <c r="ADN213" s="21"/>
      <c r="ADO213" s="21"/>
      <c r="ADP213" s="21"/>
      <c r="ADQ213" s="21"/>
      <c r="ADR213" s="21"/>
      <c r="ADS213" s="21"/>
      <c r="ADT213" s="21"/>
      <c r="ADU213" s="21"/>
      <c r="ADV213" s="21"/>
      <c r="ADW213" s="21"/>
      <c r="ADX213" s="21"/>
      <c r="ADY213" s="21"/>
      <c r="ADZ213" s="21"/>
      <c r="AEA213" s="21"/>
      <c r="AEB213" s="21"/>
      <c r="AEC213" s="21"/>
      <c r="AED213" s="21"/>
      <c r="AEE213" s="21"/>
      <c r="AEF213" s="21"/>
      <c r="AEG213" s="21"/>
      <c r="AEH213" s="21"/>
      <c r="AEI213" s="21"/>
      <c r="AEJ213" s="21"/>
      <c r="AEK213" s="21"/>
      <c r="AEL213" s="21"/>
      <c r="AEM213" s="21"/>
      <c r="AEN213" s="21"/>
      <c r="AEO213" s="21"/>
      <c r="AEP213" s="21"/>
      <c r="AEQ213" s="21"/>
      <c r="AER213" s="21"/>
      <c r="AES213" s="21"/>
      <c r="AET213" s="21"/>
      <c r="AEU213" s="21"/>
      <c r="AEV213" s="21"/>
      <c r="AEW213" s="21"/>
      <c r="AEX213" s="21"/>
      <c r="AEY213" s="21"/>
      <c r="AEZ213" s="21"/>
      <c r="AFA213" s="21"/>
      <c r="AFB213" s="21"/>
      <c r="AFC213" s="21"/>
      <c r="AFD213" s="21"/>
      <c r="AFE213" s="21"/>
      <c r="AFF213" s="21"/>
      <c r="AFG213" s="21"/>
      <c r="AFH213" s="21"/>
      <c r="AFI213" s="21"/>
      <c r="AFJ213" s="21"/>
      <c r="AFK213" s="21"/>
      <c r="AFL213" s="21"/>
      <c r="AFM213" s="21"/>
      <c r="AFN213" s="21"/>
      <c r="AFO213" s="21"/>
      <c r="AFP213" s="21"/>
      <c r="AFQ213" s="21"/>
      <c r="AFR213" s="21"/>
      <c r="AFS213" s="21"/>
      <c r="AFT213" s="21"/>
      <c r="AFU213" s="21"/>
      <c r="AFV213" s="21"/>
      <c r="AFW213" s="21"/>
      <c r="AFX213" s="21"/>
      <c r="AFY213" s="21"/>
      <c r="AFZ213" s="21"/>
      <c r="AGA213" s="21"/>
      <c r="AGB213" s="21"/>
      <c r="AGC213" s="21"/>
      <c r="AGD213" s="21"/>
      <c r="AGE213" s="21"/>
      <c r="AGF213" s="21"/>
      <c r="AGG213" s="21"/>
      <c r="AGH213" s="21"/>
      <c r="AGI213" s="21"/>
      <c r="AGJ213" s="21"/>
      <c r="AGK213" s="21"/>
      <c r="AGL213" s="21"/>
      <c r="AGM213" s="21"/>
      <c r="AGN213" s="21"/>
      <c r="AGO213" s="21"/>
      <c r="AGP213" s="21"/>
      <c r="AGQ213" s="21"/>
      <c r="AGR213" s="21"/>
      <c r="AGS213" s="21"/>
      <c r="AGT213" s="21"/>
      <c r="AGU213" s="21"/>
      <c r="AGV213" s="21"/>
      <c r="AGW213" s="21"/>
      <c r="AGX213" s="21"/>
      <c r="AGY213" s="21"/>
      <c r="AGZ213" s="21"/>
      <c r="AHA213" s="21"/>
      <c r="AHB213" s="21"/>
      <c r="AHC213" s="21"/>
      <c r="AHD213" s="21"/>
      <c r="AHE213" s="21"/>
      <c r="AHF213" s="21"/>
      <c r="AHG213" s="21"/>
      <c r="AHH213" s="21"/>
      <c r="AHI213" s="21"/>
      <c r="AHJ213" s="21"/>
      <c r="AHK213" s="21"/>
      <c r="AHL213" s="21"/>
      <c r="AHM213" s="21"/>
      <c r="AHN213" s="21"/>
      <c r="AHO213" s="21"/>
      <c r="AHP213" s="21"/>
      <c r="AHQ213" s="21"/>
      <c r="AHR213" s="21"/>
      <c r="AHS213" s="21"/>
      <c r="AHT213" s="21"/>
      <c r="AHU213" s="21"/>
      <c r="AHV213" s="21"/>
      <c r="AHW213" s="21"/>
      <c r="AHX213" s="21"/>
      <c r="AHY213" s="21"/>
      <c r="AHZ213" s="21"/>
      <c r="AIA213" s="21"/>
      <c r="AIB213" s="21"/>
      <c r="AIC213" s="21"/>
      <c r="AID213" s="21"/>
      <c r="AIE213" s="21"/>
      <c r="AIF213" s="21"/>
      <c r="AIG213" s="21"/>
      <c r="AIH213" s="21"/>
      <c r="AII213" s="21"/>
      <c r="AIJ213" s="21"/>
      <c r="AIK213" s="21"/>
      <c r="AIL213" s="21"/>
      <c r="AIM213" s="21"/>
      <c r="AIN213" s="21"/>
      <c r="AIO213" s="21"/>
      <c r="AIP213" s="21"/>
      <c r="AIQ213" s="21"/>
      <c r="AIR213" s="21"/>
      <c r="AIS213" s="21"/>
      <c r="AIT213" s="21"/>
      <c r="AIU213" s="21"/>
      <c r="AIV213" s="21"/>
      <c r="AIW213" s="21"/>
      <c r="AIX213" s="21"/>
      <c r="AIY213" s="21"/>
      <c r="AIZ213" s="21"/>
      <c r="AJA213" s="21"/>
      <c r="AJB213" s="21"/>
      <c r="AJC213" s="21"/>
      <c r="AJD213" s="21"/>
      <c r="AJE213" s="21"/>
      <c r="AJF213" s="21"/>
      <c r="AJG213" s="21"/>
      <c r="AJH213" s="21"/>
      <c r="AJI213" s="21"/>
      <c r="AJJ213" s="21"/>
      <c r="AJK213" s="21"/>
      <c r="AJL213" s="21"/>
      <c r="AJM213" s="21"/>
      <c r="AJN213" s="21"/>
      <c r="AJO213" s="21"/>
      <c r="AJP213" s="21"/>
      <c r="AJQ213" s="21"/>
      <c r="AJR213" s="21"/>
      <c r="AJS213" s="21"/>
      <c r="AJT213" s="21"/>
      <c r="AJU213" s="21"/>
      <c r="AJV213" s="21"/>
      <c r="AJW213" s="21"/>
      <c r="AJX213" s="21"/>
      <c r="AJY213" s="21"/>
      <c r="AJZ213" s="21"/>
      <c r="AKA213" s="21"/>
      <c r="AKB213" s="21"/>
      <c r="AKC213" s="21"/>
      <c r="AKD213" s="21"/>
      <c r="AKE213" s="21"/>
      <c r="AKF213" s="21"/>
      <c r="AKG213" s="21"/>
      <c r="AKH213" s="21"/>
      <c r="AKI213" s="21"/>
      <c r="AKJ213" s="21"/>
      <c r="AKK213" s="21"/>
      <c r="AKL213" s="21"/>
      <c r="AKM213" s="21"/>
      <c r="AKN213" s="21"/>
      <c r="AKO213" s="21"/>
      <c r="AKP213" s="21"/>
      <c r="AKQ213" s="21"/>
      <c r="AKR213" s="21"/>
      <c r="AKS213" s="21"/>
      <c r="AKT213" s="21"/>
      <c r="AKU213" s="21"/>
      <c r="AKV213" s="21"/>
      <c r="AKW213" s="21"/>
      <c r="AKX213" s="21"/>
      <c r="AKY213" s="21"/>
      <c r="AKZ213" s="21"/>
      <c r="ALA213" s="21"/>
      <c r="ALB213" s="21"/>
      <c r="ALC213" s="21"/>
      <c r="ALD213" s="21"/>
      <c r="ALE213" s="21"/>
      <c r="ALF213" s="21"/>
      <c r="ALG213" s="21"/>
      <c r="ALH213" s="21"/>
      <c r="ALI213" s="21"/>
      <c r="ALJ213" s="21"/>
      <c r="ALK213" s="21"/>
      <c r="ALL213" s="21"/>
      <c r="ALM213" s="21"/>
      <c r="ALN213" s="21"/>
      <c r="ALO213" s="21"/>
      <c r="ALP213" s="21"/>
      <c r="ALQ213" s="21"/>
      <c r="ALR213" s="21"/>
      <c r="ALS213" s="21"/>
      <c r="ALT213" s="21"/>
      <c r="ALU213" s="21"/>
      <c r="ALV213" s="21"/>
      <c r="ALW213" s="21"/>
      <c r="ALX213" s="21"/>
      <c r="ALY213" s="21"/>
      <c r="ALZ213" s="21"/>
      <c r="AMA213" s="21"/>
      <c r="AMB213" s="21"/>
      <c r="AMC213" s="21"/>
      <c r="AMD213" s="21"/>
      <c r="AME213" s="21"/>
      <c r="AMF213" s="21"/>
      <c r="AMG213" s="21"/>
      <c r="AMH213" s="21"/>
      <c r="AMI213" s="21"/>
      <c r="AMJ213" s="21"/>
      <c r="AMK213" s="21"/>
      <c r="AML213" s="21"/>
      <c r="AMM213" s="21"/>
      <c r="AMN213" s="21"/>
      <c r="AMO213" s="21"/>
      <c r="AMP213" s="21"/>
      <c r="AMQ213" s="21"/>
      <c r="AMR213" s="21"/>
      <c r="AMS213" s="21"/>
      <c r="AMT213" s="21"/>
      <c r="AMU213" s="21"/>
      <c r="AMV213" s="21"/>
      <c r="AMW213" s="21"/>
    </row>
    <row r="214" spans="1:1037" s="33" customFormat="1" ht="294.75" hidden="1" thickTop="1" thickBot="1" x14ac:dyDescent="0.25">
      <c r="A214" s="23" t="s">
        <v>201</v>
      </c>
      <c r="B214" s="23" t="s">
        <v>141</v>
      </c>
      <c r="C214" s="23" t="s">
        <v>289</v>
      </c>
      <c r="D214" s="23" t="s">
        <v>83</v>
      </c>
      <c r="E214" s="23" t="s">
        <v>1053</v>
      </c>
      <c r="F214" s="23" t="s">
        <v>1057</v>
      </c>
      <c r="G214" s="23" t="s">
        <v>1055</v>
      </c>
      <c r="H214" s="23" t="s">
        <v>1055</v>
      </c>
      <c r="I214" s="24" t="s">
        <v>278</v>
      </c>
      <c r="J214" s="189" t="str">
        <f>+VLOOKUP(I214,Feuil1!A:C,2,FALSE)</f>
        <v>R10-1-2-11</v>
      </c>
      <c r="K214" s="24" t="s">
        <v>380</v>
      </c>
      <c r="L214" s="29"/>
      <c r="M214" s="59">
        <v>3</v>
      </c>
      <c r="N214" s="60">
        <v>3</v>
      </c>
      <c r="O214" s="42">
        <f t="shared" si="15"/>
        <v>9</v>
      </c>
      <c r="P214" s="42">
        <f t="shared" si="16"/>
        <v>3</v>
      </c>
      <c r="Q214" s="44" t="s">
        <v>381</v>
      </c>
      <c r="R214" s="59">
        <v>5</v>
      </c>
      <c r="S214" s="25" t="s">
        <v>280</v>
      </c>
      <c r="T214" s="59">
        <v>5</v>
      </c>
      <c r="U214" s="25" t="s">
        <v>382</v>
      </c>
      <c r="V214" s="59">
        <v>5</v>
      </c>
      <c r="W214" s="41">
        <f t="shared" si="17"/>
        <v>15</v>
      </c>
      <c r="X214" s="50">
        <f t="shared" si="18"/>
        <v>1</v>
      </c>
      <c r="Y214" s="52">
        <f t="shared" si="19"/>
        <v>3</v>
      </c>
      <c r="Z214" s="23"/>
      <c r="AA214" s="57"/>
      <c r="AB214" s="23"/>
      <c r="AC214" s="23"/>
      <c r="AD214" s="23" t="s">
        <v>1619</v>
      </c>
      <c r="AE214" s="21"/>
      <c r="AF214" s="21"/>
      <c r="AG214" s="21"/>
      <c r="AH214" s="21"/>
      <c r="AI214" s="21"/>
      <c r="AJ214" s="21"/>
      <c r="AK214" s="21"/>
      <c r="AL214" s="21"/>
      <c r="AM214" s="21"/>
      <c r="AN214" s="21"/>
      <c r="AO214" s="21"/>
      <c r="AP214" s="21"/>
      <c r="AQ214" s="21"/>
      <c r="AR214" s="21"/>
      <c r="AS214" s="21"/>
      <c r="AT214" s="21"/>
      <c r="AU214" s="21"/>
      <c r="AV214" s="21"/>
      <c r="AW214" s="21"/>
      <c r="AX214" s="21"/>
      <c r="AY214" s="21"/>
      <c r="AZ214" s="21"/>
      <c r="BA214" s="21"/>
      <c r="BB214" s="21"/>
      <c r="BC214" s="21"/>
      <c r="BD214" s="21"/>
      <c r="BE214" s="21"/>
      <c r="BF214" s="21"/>
      <c r="BG214" s="21"/>
      <c r="BH214" s="21"/>
      <c r="BI214" s="21"/>
      <c r="BJ214" s="21"/>
      <c r="BK214" s="21"/>
      <c r="BL214" s="21"/>
      <c r="BM214" s="21"/>
      <c r="BN214" s="21"/>
      <c r="BO214" s="21"/>
      <c r="BP214" s="21"/>
      <c r="BQ214" s="21"/>
      <c r="BR214" s="21"/>
      <c r="BS214" s="21"/>
      <c r="BT214" s="21"/>
      <c r="BU214" s="21"/>
      <c r="BV214" s="21"/>
      <c r="BW214" s="21"/>
      <c r="BX214" s="21"/>
      <c r="BY214" s="21"/>
      <c r="BZ214" s="21"/>
      <c r="CA214" s="21"/>
      <c r="CB214" s="21"/>
      <c r="CC214" s="21"/>
      <c r="CD214" s="21"/>
      <c r="CE214" s="21"/>
      <c r="CF214" s="21"/>
      <c r="CG214" s="21"/>
      <c r="CH214" s="21"/>
      <c r="CI214" s="21"/>
      <c r="CJ214" s="21"/>
      <c r="CK214" s="21"/>
      <c r="CL214" s="21"/>
      <c r="CM214" s="21"/>
      <c r="CN214" s="21"/>
      <c r="CO214" s="21"/>
      <c r="CP214" s="21"/>
      <c r="CQ214" s="21"/>
      <c r="CR214" s="21"/>
      <c r="CS214" s="21"/>
      <c r="CT214" s="21"/>
      <c r="CU214" s="21"/>
      <c r="CV214" s="21"/>
      <c r="CW214" s="21"/>
      <c r="CX214" s="21"/>
      <c r="CY214" s="21"/>
      <c r="CZ214" s="21"/>
      <c r="DA214" s="21"/>
      <c r="DB214" s="21"/>
      <c r="DC214" s="21"/>
      <c r="DD214" s="21"/>
      <c r="DE214" s="21"/>
      <c r="DF214" s="21"/>
      <c r="DG214" s="21"/>
      <c r="DH214" s="21"/>
      <c r="DI214" s="21"/>
      <c r="DJ214" s="21"/>
      <c r="DK214" s="21"/>
      <c r="DL214" s="21"/>
      <c r="DM214" s="21"/>
      <c r="DN214" s="21"/>
      <c r="DO214" s="21"/>
      <c r="DP214" s="21"/>
      <c r="DQ214" s="21"/>
      <c r="DR214" s="21"/>
      <c r="DS214" s="21"/>
      <c r="DT214" s="21"/>
      <c r="DU214" s="21"/>
      <c r="DV214" s="21"/>
      <c r="DW214" s="21"/>
      <c r="DX214" s="21"/>
      <c r="DY214" s="21"/>
      <c r="DZ214" s="21"/>
      <c r="EA214" s="21"/>
      <c r="EB214" s="21"/>
      <c r="EC214" s="21"/>
      <c r="ED214" s="21"/>
      <c r="EE214" s="21"/>
      <c r="EF214" s="21"/>
      <c r="EG214" s="21"/>
      <c r="EH214" s="21"/>
      <c r="EI214" s="21"/>
      <c r="EJ214" s="21"/>
      <c r="EK214" s="21"/>
      <c r="EL214" s="21"/>
      <c r="EM214" s="21"/>
      <c r="EN214" s="21"/>
      <c r="EO214" s="21"/>
      <c r="EP214" s="21"/>
      <c r="EQ214" s="21"/>
      <c r="ER214" s="21"/>
      <c r="ES214" s="21"/>
      <c r="ET214" s="21"/>
      <c r="EU214" s="21"/>
      <c r="EV214" s="21"/>
      <c r="EW214" s="21"/>
      <c r="EX214" s="21"/>
      <c r="EY214" s="21"/>
      <c r="EZ214" s="21"/>
      <c r="FA214" s="21"/>
      <c r="FB214" s="21"/>
      <c r="FC214" s="21"/>
      <c r="FD214" s="21"/>
      <c r="FE214" s="21"/>
      <c r="FF214" s="21"/>
      <c r="FG214" s="21"/>
      <c r="FH214" s="21"/>
      <c r="FI214" s="21"/>
      <c r="FJ214" s="21"/>
      <c r="FK214" s="21"/>
      <c r="FL214" s="21"/>
      <c r="FM214" s="21"/>
      <c r="FN214" s="21"/>
      <c r="FO214" s="21"/>
      <c r="FP214" s="21"/>
      <c r="FQ214" s="21"/>
      <c r="FR214" s="21"/>
      <c r="FS214" s="21"/>
      <c r="FT214" s="21"/>
      <c r="FU214" s="21"/>
      <c r="FV214" s="21"/>
      <c r="FW214" s="21"/>
      <c r="FX214" s="21"/>
      <c r="FY214" s="21"/>
      <c r="FZ214" s="21"/>
      <c r="GA214" s="21"/>
      <c r="GB214" s="21"/>
      <c r="GC214" s="21"/>
      <c r="GD214" s="21"/>
      <c r="GE214" s="21"/>
      <c r="GF214" s="21"/>
      <c r="GG214" s="21"/>
      <c r="GH214" s="21"/>
      <c r="GI214" s="21"/>
      <c r="GJ214" s="21"/>
      <c r="GK214" s="21"/>
      <c r="GL214" s="21"/>
      <c r="GM214" s="21"/>
      <c r="GN214" s="21"/>
      <c r="GO214" s="21"/>
      <c r="GP214" s="21"/>
      <c r="GQ214" s="21"/>
      <c r="GR214" s="21"/>
      <c r="GS214" s="21"/>
      <c r="GT214" s="21"/>
      <c r="GU214" s="21"/>
      <c r="GV214" s="21"/>
      <c r="GW214" s="21"/>
      <c r="GX214" s="21"/>
      <c r="GY214" s="21"/>
      <c r="GZ214" s="21"/>
      <c r="HA214" s="21"/>
      <c r="HB214" s="21"/>
      <c r="HC214" s="21"/>
      <c r="HD214" s="21"/>
      <c r="HE214" s="21"/>
      <c r="HF214" s="21"/>
      <c r="HG214" s="21"/>
      <c r="HH214" s="21"/>
      <c r="HI214" s="21"/>
      <c r="HJ214" s="21"/>
      <c r="HK214" s="21"/>
      <c r="HL214" s="21"/>
      <c r="HM214" s="21"/>
      <c r="HN214" s="21"/>
      <c r="HO214" s="21"/>
      <c r="HP214" s="21"/>
      <c r="HQ214" s="21"/>
      <c r="HR214" s="21"/>
      <c r="HS214" s="21"/>
      <c r="HT214" s="21"/>
      <c r="HU214" s="21"/>
      <c r="HV214" s="21"/>
      <c r="HW214" s="21"/>
      <c r="HX214" s="21"/>
      <c r="HY214" s="21"/>
      <c r="HZ214" s="21"/>
      <c r="IA214" s="21"/>
      <c r="IB214" s="21"/>
      <c r="IC214" s="21"/>
      <c r="ID214" s="21"/>
      <c r="IE214" s="21"/>
      <c r="IF214" s="21"/>
      <c r="IG214" s="21"/>
      <c r="IH214" s="21"/>
      <c r="II214" s="21"/>
      <c r="IJ214" s="21"/>
      <c r="IK214" s="21"/>
      <c r="IL214" s="21"/>
      <c r="IM214" s="21"/>
      <c r="IN214" s="21"/>
      <c r="IO214" s="21"/>
      <c r="IP214" s="21"/>
      <c r="IQ214" s="21"/>
      <c r="IR214" s="21"/>
      <c r="IS214" s="21"/>
      <c r="IT214" s="21"/>
      <c r="IU214" s="21"/>
      <c r="IV214" s="21"/>
      <c r="IW214" s="21"/>
      <c r="IX214" s="21"/>
      <c r="IY214" s="21"/>
      <c r="IZ214" s="21"/>
      <c r="JA214" s="21"/>
      <c r="JB214" s="21"/>
      <c r="JC214" s="21"/>
      <c r="JD214" s="21"/>
      <c r="JE214" s="21"/>
      <c r="JF214" s="21"/>
      <c r="JG214" s="21"/>
      <c r="JH214" s="21"/>
      <c r="JI214" s="21"/>
      <c r="JJ214" s="21"/>
      <c r="JK214" s="21"/>
      <c r="JL214" s="21"/>
      <c r="JM214" s="21"/>
      <c r="JN214" s="21"/>
      <c r="JO214" s="21"/>
      <c r="JP214" s="21"/>
      <c r="JQ214" s="21"/>
      <c r="JR214" s="21"/>
      <c r="JS214" s="21"/>
      <c r="JT214" s="21"/>
      <c r="JU214" s="21"/>
      <c r="JV214" s="21"/>
      <c r="JW214" s="21"/>
      <c r="JX214" s="21"/>
      <c r="JY214" s="21"/>
      <c r="JZ214" s="21"/>
      <c r="KA214" s="21"/>
      <c r="KB214" s="21"/>
      <c r="KC214" s="21"/>
      <c r="KD214" s="21"/>
      <c r="KE214" s="21"/>
      <c r="KF214" s="21"/>
      <c r="KG214" s="21"/>
      <c r="KH214" s="21"/>
      <c r="KI214" s="21"/>
      <c r="KJ214" s="21"/>
      <c r="KK214" s="21"/>
      <c r="KL214" s="21"/>
      <c r="KM214" s="21"/>
      <c r="KN214" s="21"/>
      <c r="KO214" s="21"/>
      <c r="KP214" s="21"/>
      <c r="KQ214" s="21"/>
      <c r="KR214" s="21"/>
      <c r="KS214" s="21"/>
      <c r="KT214" s="21"/>
      <c r="KU214" s="21"/>
      <c r="KV214" s="21"/>
      <c r="KW214" s="21"/>
      <c r="KX214" s="21"/>
      <c r="KY214" s="21"/>
      <c r="KZ214" s="21"/>
      <c r="LA214" s="21"/>
      <c r="LB214" s="21"/>
      <c r="LC214" s="21"/>
      <c r="LD214" s="21"/>
      <c r="LE214" s="21"/>
      <c r="LF214" s="21"/>
      <c r="LG214" s="21"/>
      <c r="LH214" s="21"/>
      <c r="LI214" s="21"/>
      <c r="LJ214" s="21"/>
      <c r="LK214" s="21"/>
      <c r="LL214" s="21"/>
      <c r="LM214" s="21"/>
      <c r="LN214" s="21"/>
      <c r="LO214" s="21"/>
      <c r="LP214" s="21"/>
      <c r="LQ214" s="21"/>
      <c r="LR214" s="21"/>
      <c r="LS214" s="21"/>
      <c r="LT214" s="21"/>
      <c r="LU214" s="21"/>
      <c r="LV214" s="21"/>
      <c r="LW214" s="21"/>
      <c r="LX214" s="21"/>
      <c r="LY214" s="21"/>
      <c r="LZ214" s="21"/>
      <c r="MA214" s="21"/>
      <c r="MB214" s="21"/>
      <c r="MC214" s="21"/>
      <c r="MD214" s="21"/>
      <c r="ME214" s="21"/>
      <c r="MF214" s="21"/>
      <c r="MG214" s="21"/>
      <c r="MH214" s="21"/>
      <c r="MI214" s="21"/>
      <c r="MJ214" s="21"/>
      <c r="MK214" s="21"/>
      <c r="ML214" s="21"/>
      <c r="MM214" s="21"/>
      <c r="MN214" s="21"/>
      <c r="MO214" s="21"/>
      <c r="MP214" s="21"/>
      <c r="MQ214" s="21"/>
      <c r="MR214" s="21"/>
      <c r="MS214" s="21"/>
      <c r="MT214" s="21"/>
      <c r="MU214" s="21"/>
      <c r="MV214" s="21"/>
      <c r="MW214" s="21"/>
      <c r="MX214" s="21"/>
      <c r="MY214" s="21"/>
      <c r="MZ214" s="21"/>
      <c r="NA214" s="21"/>
      <c r="NB214" s="21"/>
      <c r="NC214" s="21"/>
      <c r="ND214" s="21"/>
      <c r="NE214" s="21"/>
      <c r="NF214" s="21"/>
      <c r="NG214" s="21"/>
      <c r="NH214" s="21"/>
      <c r="NI214" s="21"/>
      <c r="NJ214" s="21"/>
      <c r="NK214" s="21"/>
      <c r="NL214" s="21"/>
      <c r="NM214" s="21"/>
      <c r="NN214" s="21"/>
      <c r="NO214" s="21"/>
      <c r="NP214" s="21"/>
      <c r="NQ214" s="21"/>
      <c r="NR214" s="21"/>
      <c r="NS214" s="21"/>
      <c r="NT214" s="21"/>
      <c r="NU214" s="21"/>
      <c r="NV214" s="21"/>
      <c r="NW214" s="21"/>
      <c r="NX214" s="21"/>
      <c r="NY214" s="21"/>
      <c r="NZ214" s="21"/>
      <c r="OA214" s="21"/>
      <c r="OB214" s="21"/>
      <c r="OC214" s="21"/>
      <c r="OD214" s="21"/>
      <c r="OE214" s="21"/>
      <c r="OF214" s="21"/>
      <c r="OG214" s="21"/>
      <c r="OH214" s="21"/>
      <c r="OI214" s="21"/>
      <c r="OJ214" s="21"/>
      <c r="OK214" s="21"/>
      <c r="OL214" s="21"/>
      <c r="OM214" s="21"/>
      <c r="ON214" s="21"/>
      <c r="OO214" s="21"/>
      <c r="OP214" s="21"/>
      <c r="OQ214" s="21"/>
      <c r="OR214" s="21"/>
      <c r="OS214" s="21"/>
      <c r="OT214" s="21"/>
      <c r="OU214" s="21"/>
      <c r="OV214" s="21"/>
      <c r="OW214" s="21"/>
      <c r="OX214" s="21"/>
      <c r="OY214" s="21"/>
      <c r="OZ214" s="21"/>
      <c r="PA214" s="21"/>
      <c r="PB214" s="21"/>
      <c r="PC214" s="21"/>
      <c r="PD214" s="21"/>
      <c r="PE214" s="21"/>
      <c r="PF214" s="21"/>
      <c r="PG214" s="21"/>
      <c r="PH214" s="21"/>
      <c r="PI214" s="21"/>
      <c r="PJ214" s="21"/>
      <c r="PK214" s="21"/>
      <c r="PL214" s="21"/>
      <c r="PM214" s="21"/>
      <c r="PN214" s="21"/>
      <c r="PO214" s="21"/>
      <c r="PP214" s="21"/>
      <c r="PQ214" s="21"/>
      <c r="PR214" s="21"/>
      <c r="PS214" s="21"/>
      <c r="PT214" s="21"/>
      <c r="PU214" s="21"/>
      <c r="PV214" s="21"/>
      <c r="PW214" s="21"/>
      <c r="PX214" s="21"/>
      <c r="PY214" s="21"/>
      <c r="PZ214" s="21"/>
      <c r="QA214" s="21"/>
      <c r="QB214" s="21"/>
      <c r="QC214" s="21"/>
      <c r="QD214" s="21"/>
      <c r="QE214" s="21"/>
      <c r="QF214" s="21"/>
      <c r="QG214" s="21"/>
      <c r="QH214" s="21"/>
      <c r="QI214" s="21"/>
      <c r="QJ214" s="21"/>
      <c r="QK214" s="21"/>
      <c r="QL214" s="21"/>
      <c r="QM214" s="21"/>
      <c r="QN214" s="21"/>
      <c r="QO214" s="21"/>
      <c r="QP214" s="21"/>
      <c r="QQ214" s="21"/>
      <c r="QR214" s="21"/>
      <c r="QS214" s="21"/>
      <c r="QT214" s="21"/>
      <c r="QU214" s="21"/>
      <c r="QV214" s="21"/>
      <c r="QW214" s="21"/>
      <c r="QX214" s="21"/>
      <c r="QY214" s="21"/>
      <c r="QZ214" s="21"/>
      <c r="RA214" s="21"/>
      <c r="RB214" s="21"/>
      <c r="RC214" s="21"/>
      <c r="RD214" s="21"/>
      <c r="RE214" s="21"/>
      <c r="RF214" s="21"/>
      <c r="RG214" s="21"/>
      <c r="RH214" s="21"/>
      <c r="RI214" s="21"/>
      <c r="RJ214" s="21"/>
      <c r="RK214" s="21"/>
      <c r="RL214" s="21"/>
      <c r="RM214" s="21"/>
      <c r="RN214" s="21"/>
      <c r="RO214" s="21"/>
      <c r="RP214" s="21"/>
      <c r="RQ214" s="21"/>
      <c r="RR214" s="21"/>
      <c r="RS214" s="21"/>
      <c r="RT214" s="21"/>
      <c r="RU214" s="21"/>
      <c r="RV214" s="21"/>
      <c r="RW214" s="21"/>
      <c r="RX214" s="21"/>
      <c r="RY214" s="21"/>
      <c r="RZ214" s="21"/>
      <c r="SA214" s="21"/>
      <c r="SB214" s="21"/>
      <c r="SC214" s="21"/>
      <c r="SD214" s="21"/>
      <c r="SE214" s="21"/>
      <c r="SF214" s="21"/>
      <c r="SG214" s="21"/>
      <c r="SH214" s="21"/>
      <c r="SI214" s="21"/>
      <c r="SJ214" s="21"/>
      <c r="SK214" s="21"/>
      <c r="SL214" s="21"/>
      <c r="SM214" s="21"/>
      <c r="SN214" s="21"/>
      <c r="SO214" s="21"/>
      <c r="SP214" s="21"/>
      <c r="SQ214" s="21"/>
      <c r="SR214" s="21"/>
      <c r="SS214" s="21"/>
      <c r="ST214" s="21"/>
      <c r="SU214" s="21"/>
      <c r="SV214" s="21"/>
      <c r="SW214" s="21"/>
      <c r="SX214" s="21"/>
      <c r="SY214" s="21"/>
      <c r="SZ214" s="21"/>
      <c r="TA214" s="21"/>
      <c r="TB214" s="21"/>
      <c r="TC214" s="21"/>
      <c r="TD214" s="21"/>
      <c r="TE214" s="21"/>
      <c r="TF214" s="21"/>
      <c r="TG214" s="21"/>
      <c r="TH214" s="21"/>
      <c r="TI214" s="21"/>
      <c r="TJ214" s="21"/>
      <c r="TK214" s="21"/>
      <c r="TL214" s="21"/>
      <c r="TM214" s="21"/>
      <c r="TN214" s="21"/>
      <c r="TO214" s="21"/>
      <c r="TP214" s="21"/>
      <c r="TQ214" s="21"/>
      <c r="TR214" s="21"/>
      <c r="TS214" s="21"/>
      <c r="TT214" s="21"/>
      <c r="TU214" s="21"/>
      <c r="TV214" s="21"/>
      <c r="TW214" s="21"/>
      <c r="TX214" s="21"/>
      <c r="TY214" s="21"/>
      <c r="TZ214" s="21"/>
      <c r="UA214" s="21"/>
      <c r="UB214" s="21"/>
      <c r="UC214" s="21"/>
      <c r="UD214" s="21"/>
      <c r="UE214" s="21"/>
      <c r="UF214" s="21"/>
      <c r="UG214" s="21"/>
      <c r="UH214" s="21"/>
      <c r="UI214" s="21"/>
      <c r="UJ214" s="21"/>
      <c r="UK214" s="21"/>
      <c r="UL214" s="21"/>
      <c r="UM214" s="21"/>
      <c r="UN214" s="21"/>
      <c r="UO214" s="21"/>
      <c r="UP214" s="21"/>
      <c r="UQ214" s="21"/>
      <c r="UR214" s="21"/>
      <c r="US214" s="21"/>
      <c r="UT214" s="21"/>
      <c r="UU214" s="21"/>
      <c r="UV214" s="21"/>
      <c r="UW214" s="21"/>
      <c r="UX214" s="21"/>
      <c r="UY214" s="21"/>
      <c r="UZ214" s="21"/>
      <c r="VA214" s="21"/>
      <c r="VB214" s="21"/>
      <c r="VC214" s="21"/>
      <c r="VD214" s="21"/>
      <c r="VE214" s="21"/>
      <c r="VF214" s="21"/>
      <c r="VG214" s="21"/>
      <c r="VH214" s="21"/>
      <c r="VI214" s="21"/>
      <c r="VJ214" s="21"/>
      <c r="VK214" s="21"/>
      <c r="VL214" s="21"/>
      <c r="VM214" s="21"/>
      <c r="VN214" s="21"/>
      <c r="VO214" s="21"/>
      <c r="VP214" s="21"/>
      <c r="VQ214" s="21"/>
      <c r="VR214" s="21"/>
      <c r="VS214" s="21"/>
      <c r="VT214" s="21"/>
      <c r="VU214" s="21"/>
      <c r="VV214" s="21"/>
      <c r="VW214" s="21"/>
      <c r="VX214" s="21"/>
      <c r="VY214" s="21"/>
      <c r="VZ214" s="21"/>
      <c r="WA214" s="21"/>
      <c r="WB214" s="21"/>
      <c r="WC214" s="21"/>
      <c r="WD214" s="21"/>
      <c r="WE214" s="21"/>
      <c r="WF214" s="21"/>
      <c r="WG214" s="21"/>
      <c r="WH214" s="21"/>
      <c r="WI214" s="21"/>
      <c r="WJ214" s="21"/>
      <c r="WK214" s="21"/>
      <c r="WL214" s="21"/>
      <c r="WM214" s="21"/>
      <c r="WN214" s="21"/>
      <c r="WO214" s="21"/>
      <c r="WP214" s="21"/>
      <c r="WQ214" s="21"/>
      <c r="WR214" s="21"/>
      <c r="WS214" s="21"/>
      <c r="WT214" s="21"/>
      <c r="WU214" s="21"/>
      <c r="WV214" s="21"/>
      <c r="WW214" s="21"/>
      <c r="WX214" s="21"/>
      <c r="WY214" s="21"/>
      <c r="WZ214" s="21"/>
      <c r="XA214" s="21"/>
      <c r="XB214" s="21"/>
      <c r="XC214" s="21"/>
      <c r="XD214" s="21"/>
      <c r="XE214" s="21"/>
      <c r="XF214" s="21"/>
      <c r="XG214" s="21"/>
      <c r="XH214" s="21"/>
      <c r="XI214" s="21"/>
      <c r="XJ214" s="21"/>
      <c r="XK214" s="21"/>
      <c r="XL214" s="21"/>
      <c r="XM214" s="21"/>
      <c r="XN214" s="21"/>
      <c r="XO214" s="21"/>
      <c r="XP214" s="21"/>
      <c r="XQ214" s="21"/>
      <c r="XR214" s="21"/>
      <c r="XS214" s="21"/>
      <c r="XT214" s="21"/>
      <c r="XU214" s="21"/>
      <c r="XV214" s="21"/>
      <c r="XW214" s="21"/>
      <c r="XX214" s="21"/>
      <c r="XY214" s="21"/>
      <c r="XZ214" s="21"/>
      <c r="YA214" s="21"/>
      <c r="YB214" s="21"/>
      <c r="YC214" s="21"/>
      <c r="YD214" s="21"/>
      <c r="YE214" s="21"/>
      <c r="YF214" s="21"/>
      <c r="YG214" s="21"/>
      <c r="YH214" s="21"/>
      <c r="YI214" s="21"/>
      <c r="YJ214" s="21"/>
      <c r="YK214" s="21"/>
      <c r="YL214" s="21"/>
      <c r="YM214" s="21"/>
      <c r="YN214" s="21"/>
      <c r="YO214" s="21"/>
      <c r="YP214" s="21"/>
      <c r="YQ214" s="21"/>
      <c r="YR214" s="21"/>
      <c r="YS214" s="21"/>
      <c r="YT214" s="21"/>
      <c r="YU214" s="21"/>
      <c r="YV214" s="21"/>
      <c r="YW214" s="21"/>
      <c r="YX214" s="21"/>
      <c r="YY214" s="21"/>
      <c r="YZ214" s="21"/>
      <c r="ZA214" s="21"/>
      <c r="ZB214" s="21"/>
      <c r="ZC214" s="21"/>
      <c r="ZD214" s="21"/>
      <c r="ZE214" s="21"/>
      <c r="ZF214" s="21"/>
      <c r="ZG214" s="21"/>
      <c r="ZH214" s="21"/>
      <c r="ZI214" s="21"/>
      <c r="ZJ214" s="21"/>
      <c r="ZK214" s="21"/>
      <c r="ZL214" s="21"/>
      <c r="ZM214" s="21"/>
      <c r="ZN214" s="21"/>
      <c r="ZO214" s="21"/>
      <c r="ZP214" s="21"/>
      <c r="ZQ214" s="21"/>
      <c r="ZR214" s="21"/>
      <c r="ZS214" s="21"/>
      <c r="ZT214" s="21"/>
      <c r="ZU214" s="21"/>
      <c r="ZV214" s="21"/>
      <c r="ZW214" s="21"/>
      <c r="ZX214" s="21"/>
      <c r="ZY214" s="21"/>
      <c r="ZZ214" s="21"/>
      <c r="AAA214" s="21"/>
      <c r="AAB214" s="21"/>
      <c r="AAC214" s="21"/>
      <c r="AAD214" s="21"/>
      <c r="AAE214" s="21"/>
      <c r="AAF214" s="21"/>
      <c r="AAG214" s="21"/>
      <c r="AAH214" s="21"/>
      <c r="AAI214" s="21"/>
      <c r="AAJ214" s="21"/>
      <c r="AAK214" s="21"/>
      <c r="AAL214" s="21"/>
      <c r="AAM214" s="21"/>
      <c r="AAN214" s="21"/>
      <c r="AAO214" s="21"/>
      <c r="AAP214" s="21"/>
      <c r="AAQ214" s="21"/>
      <c r="AAR214" s="21"/>
      <c r="AAS214" s="21"/>
      <c r="AAT214" s="21"/>
      <c r="AAU214" s="21"/>
      <c r="AAV214" s="21"/>
      <c r="AAW214" s="21"/>
      <c r="AAX214" s="21"/>
      <c r="AAY214" s="21"/>
      <c r="AAZ214" s="21"/>
      <c r="ABA214" s="21"/>
      <c r="ABB214" s="21"/>
      <c r="ABC214" s="21"/>
      <c r="ABD214" s="21"/>
      <c r="ABE214" s="21"/>
      <c r="ABF214" s="21"/>
      <c r="ABG214" s="21"/>
      <c r="ABH214" s="21"/>
      <c r="ABI214" s="21"/>
      <c r="ABJ214" s="21"/>
      <c r="ABK214" s="21"/>
      <c r="ABL214" s="21"/>
      <c r="ABM214" s="21"/>
      <c r="ABN214" s="21"/>
      <c r="ABO214" s="21"/>
      <c r="ABP214" s="21"/>
      <c r="ABQ214" s="21"/>
      <c r="ABR214" s="21"/>
      <c r="ABS214" s="21"/>
      <c r="ABT214" s="21"/>
      <c r="ABU214" s="21"/>
      <c r="ABV214" s="21"/>
      <c r="ABW214" s="21"/>
      <c r="ABX214" s="21"/>
      <c r="ABY214" s="21"/>
      <c r="ABZ214" s="21"/>
      <c r="ACA214" s="21"/>
      <c r="ACB214" s="21"/>
      <c r="ACC214" s="21"/>
      <c r="ACD214" s="21"/>
      <c r="ACE214" s="21"/>
      <c r="ACF214" s="21"/>
      <c r="ACG214" s="21"/>
      <c r="ACH214" s="21"/>
      <c r="ACI214" s="21"/>
      <c r="ACJ214" s="21"/>
      <c r="ACK214" s="21"/>
      <c r="ACL214" s="21"/>
      <c r="ACM214" s="21"/>
      <c r="ACN214" s="21"/>
      <c r="ACO214" s="21"/>
      <c r="ACP214" s="21"/>
      <c r="ACQ214" s="21"/>
      <c r="ACR214" s="21"/>
      <c r="ACS214" s="21"/>
      <c r="ACT214" s="21"/>
      <c r="ACU214" s="21"/>
      <c r="ACV214" s="21"/>
      <c r="ACW214" s="21"/>
      <c r="ACX214" s="21"/>
      <c r="ACY214" s="21"/>
      <c r="ACZ214" s="21"/>
      <c r="ADA214" s="21"/>
      <c r="ADB214" s="21"/>
      <c r="ADC214" s="21"/>
      <c r="ADD214" s="21"/>
      <c r="ADE214" s="21"/>
      <c r="ADF214" s="21"/>
      <c r="ADG214" s="21"/>
      <c r="ADH214" s="21"/>
      <c r="ADI214" s="21"/>
      <c r="ADJ214" s="21"/>
      <c r="ADK214" s="21"/>
      <c r="ADL214" s="21"/>
      <c r="ADM214" s="21"/>
      <c r="ADN214" s="21"/>
      <c r="ADO214" s="21"/>
      <c r="ADP214" s="21"/>
      <c r="ADQ214" s="21"/>
      <c r="ADR214" s="21"/>
      <c r="ADS214" s="21"/>
      <c r="ADT214" s="21"/>
      <c r="ADU214" s="21"/>
      <c r="ADV214" s="21"/>
      <c r="ADW214" s="21"/>
      <c r="ADX214" s="21"/>
      <c r="ADY214" s="21"/>
      <c r="ADZ214" s="21"/>
      <c r="AEA214" s="21"/>
      <c r="AEB214" s="21"/>
      <c r="AEC214" s="21"/>
      <c r="AED214" s="21"/>
      <c r="AEE214" s="21"/>
      <c r="AEF214" s="21"/>
      <c r="AEG214" s="21"/>
      <c r="AEH214" s="21"/>
      <c r="AEI214" s="21"/>
      <c r="AEJ214" s="21"/>
      <c r="AEK214" s="21"/>
      <c r="AEL214" s="21"/>
      <c r="AEM214" s="21"/>
      <c r="AEN214" s="21"/>
      <c r="AEO214" s="21"/>
      <c r="AEP214" s="21"/>
      <c r="AEQ214" s="21"/>
      <c r="AER214" s="21"/>
      <c r="AES214" s="21"/>
      <c r="AET214" s="21"/>
      <c r="AEU214" s="21"/>
      <c r="AEV214" s="21"/>
      <c r="AEW214" s="21"/>
      <c r="AEX214" s="21"/>
      <c r="AEY214" s="21"/>
      <c r="AEZ214" s="21"/>
      <c r="AFA214" s="21"/>
      <c r="AFB214" s="21"/>
      <c r="AFC214" s="21"/>
      <c r="AFD214" s="21"/>
      <c r="AFE214" s="21"/>
      <c r="AFF214" s="21"/>
      <c r="AFG214" s="21"/>
      <c r="AFH214" s="21"/>
      <c r="AFI214" s="21"/>
      <c r="AFJ214" s="21"/>
      <c r="AFK214" s="21"/>
      <c r="AFL214" s="21"/>
      <c r="AFM214" s="21"/>
      <c r="AFN214" s="21"/>
      <c r="AFO214" s="21"/>
      <c r="AFP214" s="21"/>
      <c r="AFQ214" s="21"/>
      <c r="AFR214" s="21"/>
      <c r="AFS214" s="21"/>
      <c r="AFT214" s="21"/>
      <c r="AFU214" s="21"/>
      <c r="AFV214" s="21"/>
      <c r="AFW214" s="21"/>
      <c r="AFX214" s="21"/>
      <c r="AFY214" s="21"/>
      <c r="AFZ214" s="21"/>
      <c r="AGA214" s="21"/>
      <c r="AGB214" s="21"/>
      <c r="AGC214" s="21"/>
      <c r="AGD214" s="21"/>
      <c r="AGE214" s="21"/>
      <c r="AGF214" s="21"/>
      <c r="AGG214" s="21"/>
      <c r="AGH214" s="21"/>
      <c r="AGI214" s="21"/>
      <c r="AGJ214" s="21"/>
      <c r="AGK214" s="21"/>
      <c r="AGL214" s="21"/>
      <c r="AGM214" s="21"/>
      <c r="AGN214" s="21"/>
      <c r="AGO214" s="21"/>
      <c r="AGP214" s="21"/>
      <c r="AGQ214" s="21"/>
      <c r="AGR214" s="21"/>
      <c r="AGS214" s="21"/>
      <c r="AGT214" s="21"/>
      <c r="AGU214" s="21"/>
      <c r="AGV214" s="21"/>
      <c r="AGW214" s="21"/>
      <c r="AGX214" s="21"/>
      <c r="AGY214" s="21"/>
      <c r="AGZ214" s="21"/>
      <c r="AHA214" s="21"/>
      <c r="AHB214" s="21"/>
      <c r="AHC214" s="21"/>
      <c r="AHD214" s="21"/>
      <c r="AHE214" s="21"/>
      <c r="AHF214" s="21"/>
      <c r="AHG214" s="21"/>
      <c r="AHH214" s="21"/>
      <c r="AHI214" s="21"/>
      <c r="AHJ214" s="21"/>
      <c r="AHK214" s="21"/>
      <c r="AHL214" s="21"/>
      <c r="AHM214" s="21"/>
      <c r="AHN214" s="21"/>
      <c r="AHO214" s="21"/>
      <c r="AHP214" s="21"/>
      <c r="AHQ214" s="21"/>
      <c r="AHR214" s="21"/>
      <c r="AHS214" s="21"/>
      <c r="AHT214" s="21"/>
      <c r="AHU214" s="21"/>
      <c r="AHV214" s="21"/>
      <c r="AHW214" s="21"/>
      <c r="AHX214" s="21"/>
      <c r="AHY214" s="21"/>
      <c r="AHZ214" s="21"/>
      <c r="AIA214" s="21"/>
      <c r="AIB214" s="21"/>
      <c r="AIC214" s="21"/>
      <c r="AID214" s="21"/>
      <c r="AIE214" s="21"/>
      <c r="AIF214" s="21"/>
      <c r="AIG214" s="21"/>
      <c r="AIH214" s="21"/>
      <c r="AII214" s="21"/>
      <c r="AIJ214" s="21"/>
      <c r="AIK214" s="21"/>
      <c r="AIL214" s="21"/>
      <c r="AIM214" s="21"/>
      <c r="AIN214" s="21"/>
      <c r="AIO214" s="21"/>
      <c r="AIP214" s="21"/>
      <c r="AIQ214" s="21"/>
      <c r="AIR214" s="21"/>
      <c r="AIS214" s="21"/>
      <c r="AIT214" s="21"/>
      <c r="AIU214" s="21"/>
      <c r="AIV214" s="21"/>
      <c r="AIW214" s="21"/>
      <c r="AIX214" s="21"/>
      <c r="AIY214" s="21"/>
      <c r="AIZ214" s="21"/>
      <c r="AJA214" s="21"/>
      <c r="AJB214" s="21"/>
      <c r="AJC214" s="21"/>
      <c r="AJD214" s="21"/>
      <c r="AJE214" s="21"/>
      <c r="AJF214" s="21"/>
      <c r="AJG214" s="21"/>
      <c r="AJH214" s="21"/>
      <c r="AJI214" s="21"/>
      <c r="AJJ214" s="21"/>
      <c r="AJK214" s="21"/>
      <c r="AJL214" s="21"/>
      <c r="AJM214" s="21"/>
      <c r="AJN214" s="21"/>
      <c r="AJO214" s="21"/>
      <c r="AJP214" s="21"/>
      <c r="AJQ214" s="21"/>
      <c r="AJR214" s="21"/>
      <c r="AJS214" s="21"/>
      <c r="AJT214" s="21"/>
      <c r="AJU214" s="21"/>
      <c r="AJV214" s="21"/>
      <c r="AJW214" s="21"/>
      <c r="AJX214" s="21"/>
      <c r="AJY214" s="21"/>
      <c r="AJZ214" s="21"/>
      <c r="AKA214" s="21"/>
      <c r="AKB214" s="21"/>
      <c r="AKC214" s="21"/>
      <c r="AKD214" s="21"/>
      <c r="AKE214" s="21"/>
      <c r="AKF214" s="21"/>
      <c r="AKG214" s="21"/>
      <c r="AKH214" s="21"/>
      <c r="AKI214" s="21"/>
      <c r="AKJ214" s="21"/>
      <c r="AKK214" s="21"/>
      <c r="AKL214" s="21"/>
      <c r="AKM214" s="21"/>
      <c r="AKN214" s="21"/>
      <c r="AKO214" s="21"/>
      <c r="AKP214" s="21"/>
      <c r="AKQ214" s="21"/>
      <c r="AKR214" s="21"/>
      <c r="AKS214" s="21"/>
      <c r="AKT214" s="21"/>
      <c r="AKU214" s="21"/>
      <c r="AKV214" s="21"/>
      <c r="AKW214" s="21"/>
      <c r="AKX214" s="21"/>
      <c r="AKY214" s="21"/>
      <c r="AKZ214" s="21"/>
      <c r="ALA214" s="21"/>
      <c r="ALB214" s="21"/>
      <c r="ALC214" s="21"/>
      <c r="ALD214" s="21"/>
      <c r="ALE214" s="21"/>
      <c r="ALF214" s="21"/>
      <c r="ALG214" s="21"/>
      <c r="ALH214" s="21"/>
      <c r="ALI214" s="21"/>
      <c r="ALJ214" s="21"/>
      <c r="ALK214" s="21"/>
      <c r="ALL214" s="21"/>
      <c r="ALM214" s="21"/>
      <c r="ALN214" s="21"/>
      <c r="ALO214" s="21"/>
      <c r="ALP214" s="21"/>
      <c r="ALQ214" s="21"/>
      <c r="ALR214" s="21"/>
      <c r="ALS214" s="21"/>
      <c r="ALT214" s="21"/>
      <c r="ALU214" s="21"/>
      <c r="ALV214" s="21"/>
      <c r="ALW214" s="21"/>
      <c r="ALX214" s="21"/>
      <c r="ALY214" s="21"/>
      <c r="ALZ214" s="21"/>
      <c r="AMA214" s="21"/>
      <c r="AMB214" s="21"/>
      <c r="AMC214" s="21"/>
      <c r="AMD214" s="21"/>
      <c r="AME214" s="21"/>
      <c r="AMF214" s="21"/>
      <c r="AMG214" s="21"/>
      <c r="AMH214" s="21"/>
      <c r="AMI214" s="21"/>
      <c r="AMJ214" s="21"/>
      <c r="AMK214" s="21"/>
      <c r="AML214" s="21"/>
      <c r="AMM214" s="21"/>
      <c r="AMN214" s="21"/>
      <c r="AMO214" s="21"/>
      <c r="AMP214" s="21"/>
      <c r="AMQ214" s="21"/>
      <c r="AMR214" s="21"/>
      <c r="AMS214" s="21"/>
      <c r="AMT214" s="21"/>
      <c r="AMU214" s="21"/>
      <c r="AMV214" s="21"/>
      <c r="AMW214" s="21"/>
    </row>
    <row r="215" spans="1:1037" s="33" customFormat="1" ht="52.5" hidden="1" thickTop="1" thickBot="1" x14ac:dyDescent="0.25">
      <c r="A215" s="23" t="s">
        <v>201</v>
      </c>
      <c r="B215" s="23" t="s">
        <v>141</v>
      </c>
      <c r="C215" s="23" t="s">
        <v>289</v>
      </c>
      <c r="D215" s="23" t="s">
        <v>83</v>
      </c>
      <c r="E215" s="23" t="s">
        <v>1053</v>
      </c>
      <c r="F215" s="23" t="s">
        <v>1057</v>
      </c>
      <c r="G215" s="23" t="s">
        <v>1055</v>
      </c>
      <c r="H215" s="23" t="s">
        <v>1055</v>
      </c>
      <c r="I215" s="24" t="s">
        <v>278</v>
      </c>
      <c r="J215" s="189" t="str">
        <f>+VLOOKUP(I215,Feuil1!A:C,2,FALSE)</f>
        <v>R10-1-2-11</v>
      </c>
      <c r="K215" s="24" t="s">
        <v>384</v>
      </c>
      <c r="L215" s="29"/>
      <c r="M215" s="59">
        <v>3</v>
      </c>
      <c r="N215" s="60">
        <v>3</v>
      </c>
      <c r="O215" s="42">
        <f t="shared" si="15"/>
        <v>9</v>
      </c>
      <c r="P215" s="42">
        <f t="shared" si="16"/>
        <v>3</v>
      </c>
      <c r="Q215" s="44"/>
      <c r="R215" s="59">
        <v>5</v>
      </c>
      <c r="S215" s="25"/>
      <c r="T215" s="59">
        <v>5</v>
      </c>
      <c r="U215" s="25"/>
      <c r="V215" s="59">
        <v>5</v>
      </c>
      <c r="W215" s="41">
        <f t="shared" si="17"/>
        <v>15</v>
      </c>
      <c r="X215" s="50">
        <f t="shared" si="18"/>
        <v>1</v>
      </c>
      <c r="Y215" s="52">
        <f t="shared" si="19"/>
        <v>3</v>
      </c>
      <c r="Z215" s="23"/>
      <c r="AA215" s="57"/>
      <c r="AB215" s="23"/>
      <c r="AC215" s="23"/>
      <c r="AD215" s="23" t="s">
        <v>1619</v>
      </c>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c r="BF215" s="21"/>
      <c r="BG215" s="21"/>
      <c r="BH215" s="21"/>
      <c r="BI215" s="21"/>
      <c r="BJ215" s="21"/>
      <c r="BK215" s="21"/>
      <c r="BL215" s="21"/>
      <c r="BM215" s="21"/>
      <c r="BN215" s="21"/>
      <c r="BO215" s="21"/>
      <c r="BP215" s="21"/>
      <c r="BQ215" s="21"/>
      <c r="BR215" s="21"/>
      <c r="BS215" s="21"/>
      <c r="BT215" s="21"/>
      <c r="BU215" s="21"/>
      <c r="BV215" s="21"/>
      <c r="BW215" s="21"/>
      <c r="BX215" s="21"/>
      <c r="BY215" s="21"/>
      <c r="BZ215" s="21"/>
      <c r="CA215" s="21"/>
      <c r="CB215" s="21"/>
      <c r="CC215" s="21"/>
      <c r="CD215" s="21"/>
      <c r="CE215" s="21"/>
      <c r="CF215" s="21"/>
      <c r="CG215" s="21"/>
      <c r="CH215" s="21"/>
      <c r="CI215" s="21"/>
      <c r="CJ215" s="21"/>
      <c r="CK215" s="21"/>
      <c r="CL215" s="21"/>
      <c r="CM215" s="21"/>
      <c r="CN215" s="21"/>
      <c r="CO215" s="21"/>
      <c r="CP215" s="21"/>
      <c r="CQ215" s="21"/>
      <c r="CR215" s="21"/>
      <c r="CS215" s="21"/>
      <c r="CT215" s="21"/>
      <c r="CU215" s="21"/>
      <c r="CV215" s="21"/>
      <c r="CW215" s="21"/>
      <c r="CX215" s="21"/>
      <c r="CY215" s="21"/>
      <c r="CZ215" s="21"/>
      <c r="DA215" s="21"/>
      <c r="DB215" s="21"/>
      <c r="DC215" s="21"/>
      <c r="DD215" s="21"/>
      <c r="DE215" s="21"/>
      <c r="DF215" s="21"/>
      <c r="DG215" s="21"/>
      <c r="DH215" s="21"/>
      <c r="DI215" s="21"/>
      <c r="DJ215" s="21"/>
      <c r="DK215" s="21"/>
      <c r="DL215" s="21"/>
      <c r="DM215" s="21"/>
      <c r="DN215" s="21"/>
      <c r="DO215" s="21"/>
      <c r="DP215" s="21"/>
      <c r="DQ215" s="21"/>
      <c r="DR215" s="21"/>
      <c r="DS215" s="21"/>
      <c r="DT215" s="21"/>
      <c r="DU215" s="21"/>
      <c r="DV215" s="21"/>
      <c r="DW215" s="21"/>
      <c r="DX215" s="21"/>
      <c r="DY215" s="21"/>
      <c r="DZ215" s="21"/>
      <c r="EA215" s="21"/>
      <c r="EB215" s="21"/>
      <c r="EC215" s="21"/>
      <c r="ED215" s="21"/>
      <c r="EE215" s="21"/>
      <c r="EF215" s="21"/>
      <c r="EG215" s="21"/>
      <c r="EH215" s="21"/>
      <c r="EI215" s="21"/>
      <c r="EJ215" s="21"/>
      <c r="EK215" s="21"/>
      <c r="EL215" s="21"/>
      <c r="EM215" s="21"/>
      <c r="EN215" s="21"/>
      <c r="EO215" s="21"/>
      <c r="EP215" s="21"/>
      <c r="EQ215" s="21"/>
      <c r="ER215" s="21"/>
      <c r="ES215" s="21"/>
      <c r="ET215" s="21"/>
      <c r="EU215" s="21"/>
      <c r="EV215" s="21"/>
      <c r="EW215" s="21"/>
      <c r="EX215" s="21"/>
      <c r="EY215" s="21"/>
      <c r="EZ215" s="21"/>
      <c r="FA215" s="21"/>
      <c r="FB215" s="21"/>
      <c r="FC215" s="21"/>
      <c r="FD215" s="21"/>
      <c r="FE215" s="21"/>
      <c r="FF215" s="21"/>
      <c r="FG215" s="21"/>
      <c r="FH215" s="21"/>
      <c r="FI215" s="21"/>
      <c r="FJ215" s="21"/>
      <c r="FK215" s="21"/>
      <c r="FL215" s="21"/>
      <c r="FM215" s="21"/>
      <c r="FN215" s="21"/>
      <c r="FO215" s="21"/>
      <c r="FP215" s="21"/>
      <c r="FQ215" s="21"/>
      <c r="FR215" s="21"/>
      <c r="FS215" s="21"/>
      <c r="FT215" s="21"/>
      <c r="FU215" s="21"/>
      <c r="FV215" s="21"/>
      <c r="FW215" s="21"/>
      <c r="FX215" s="21"/>
      <c r="FY215" s="21"/>
      <c r="FZ215" s="21"/>
      <c r="GA215" s="21"/>
      <c r="GB215" s="21"/>
      <c r="GC215" s="21"/>
      <c r="GD215" s="21"/>
      <c r="GE215" s="21"/>
      <c r="GF215" s="21"/>
      <c r="GG215" s="21"/>
      <c r="GH215" s="21"/>
      <c r="GI215" s="21"/>
      <c r="GJ215" s="21"/>
      <c r="GK215" s="21"/>
      <c r="GL215" s="21"/>
      <c r="GM215" s="21"/>
      <c r="GN215" s="21"/>
      <c r="GO215" s="21"/>
      <c r="GP215" s="21"/>
      <c r="GQ215" s="21"/>
      <c r="GR215" s="21"/>
      <c r="GS215" s="21"/>
      <c r="GT215" s="21"/>
      <c r="GU215" s="21"/>
      <c r="GV215" s="21"/>
      <c r="GW215" s="21"/>
      <c r="GX215" s="21"/>
      <c r="GY215" s="21"/>
      <c r="GZ215" s="21"/>
      <c r="HA215" s="21"/>
      <c r="HB215" s="21"/>
      <c r="HC215" s="21"/>
      <c r="HD215" s="21"/>
      <c r="HE215" s="21"/>
      <c r="HF215" s="21"/>
      <c r="HG215" s="21"/>
      <c r="HH215" s="21"/>
      <c r="HI215" s="21"/>
      <c r="HJ215" s="21"/>
      <c r="HK215" s="21"/>
      <c r="HL215" s="21"/>
      <c r="HM215" s="21"/>
      <c r="HN215" s="21"/>
      <c r="HO215" s="21"/>
      <c r="HP215" s="21"/>
      <c r="HQ215" s="21"/>
      <c r="HR215" s="21"/>
      <c r="HS215" s="21"/>
      <c r="HT215" s="21"/>
      <c r="HU215" s="21"/>
      <c r="HV215" s="21"/>
      <c r="HW215" s="21"/>
      <c r="HX215" s="21"/>
      <c r="HY215" s="21"/>
      <c r="HZ215" s="21"/>
      <c r="IA215" s="21"/>
      <c r="IB215" s="21"/>
      <c r="IC215" s="21"/>
      <c r="ID215" s="21"/>
      <c r="IE215" s="21"/>
      <c r="IF215" s="21"/>
      <c r="IG215" s="21"/>
      <c r="IH215" s="21"/>
      <c r="II215" s="21"/>
      <c r="IJ215" s="21"/>
      <c r="IK215" s="21"/>
      <c r="IL215" s="21"/>
      <c r="IM215" s="21"/>
      <c r="IN215" s="21"/>
      <c r="IO215" s="21"/>
      <c r="IP215" s="21"/>
      <c r="IQ215" s="21"/>
      <c r="IR215" s="21"/>
      <c r="IS215" s="21"/>
      <c r="IT215" s="21"/>
      <c r="IU215" s="21"/>
      <c r="IV215" s="21"/>
      <c r="IW215" s="21"/>
      <c r="IX215" s="21"/>
      <c r="IY215" s="21"/>
      <c r="IZ215" s="21"/>
      <c r="JA215" s="21"/>
      <c r="JB215" s="21"/>
      <c r="JC215" s="21"/>
      <c r="JD215" s="21"/>
      <c r="JE215" s="21"/>
      <c r="JF215" s="21"/>
      <c r="JG215" s="21"/>
      <c r="JH215" s="21"/>
      <c r="JI215" s="21"/>
      <c r="JJ215" s="21"/>
      <c r="JK215" s="21"/>
      <c r="JL215" s="21"/>
      <c r="JM215" s="21"/>
      <c r="JN215" s="21"/>
      <c r="JO215" s="21"/>
      <c r="JP215" s="21"/>
      <c r="JQ215" s="21"/>
      <c r="JR215" s="21"/>
      <c r="JS215" s="21"/>
      <c r="JT215" s="21"/>
      <c r="JU215" s="21"/>
      <c r="JV215" s="21"/>
      <c r="JW215" s="21"/>
      <c r="JX215" s="21"/>
      <c r="JY215" s="21"/>
      <c r="JZ215" s="21"/>
      <c r="KA215" s="21"/>
      <c r="KB215" s="21"/>
      <c r="KC215" s="21"/>
      <c r="KD215" s="21"/>
      <c r="KE215" s="21"/>
      <c r="KF215" s="21"/>
      <c r="KG215" s="21"/>
      <c r="KH215" s="21"/>
      <c r="KI215" s="21"/>
      <c r="KJ215" s="21"/>
      <c r="KK215" s="21"/>
      <c r="KL215" s="21"/>
      <c r="KM215" s="21"/>
      <c r="KN215" s="21"/>
      <c r="KO215" s="21"/>
      <c r="KP215" s="21"/>
      <c r="KQ215" s="21"/>
      <c r="KR215" s="21"/>
      <c r="KS215" s="21"/>
      <c r="KT215" s="21"/>
      <c r="KU215" s="21"/>
      <c r="KV215" s="21"/>
      <c r="KW215" s="21"/>
      <c r="KX215" s="21"/>
      <c r="KY215" s="21"/>
      <c r="KZ215" s="21"/>
      <c r="LA215" s="21"/>
      <c r="LB215" s="21"/>
      <c r="LC215" s="21"/>
      <c r="LD215" s="21"/>
      <c r="LE215" s="21"/>
      <c r="LF215" s="21"/>
      <c r="LG215" s="21"/>
      <c r="LH215" s="21"/>
      <c r="LI215" s="21"/>
      <c r="LJ215" s="21"/>
      <c r="LK215" s="21"/>
      <c r="LL215" s="21"/>
      <c r="LM215" s="21"/>
      <c r="LN215" s="21"/>
      <c r="LO215" s="21"/>
      <c r="LP215" s="21"/>
      <c r="LQ215" s="21"/>
      <c r="LR215" s="21"/>
      <c r="LS215" s="21"/>
      <c r="LT215" s="21"/>
      <c r="LU215" s="21"/>
      <c r="LV215" s="21"/>
      <c r="LW215" s="21"/>
      <c r="LX215" s="21"/>
      <c r="LY215" s="21"/>
      <c r="LZ215" s="21"/>
      <c r="MA215" s="21"/>
      <c r="MB215" s="21"/>
      <c r="MC215" s="21"/>
      <c r="MD215" s="21"/>
      <c r="ME215" s="21"/>
      <c r="MF215" s="21"/>
      <c r="MG215" s="21"/>
      <c r="MH215" s="21"/>
      <c r="MI215" s="21"/>
      <c r="MJ215" s="21"/>
      <c r="MK215" s="21"/>
      <c r="ML215" s="21"/>
      <c r="MM215" s="21"/>
      <c r="MN215" s="21"/>
      <c r="MO215" s="21"/>
      <c r="MP215" s="21"/>
      <c r="MQ215" s="21"/>
      <c r="MR215" s="21"/>
      <c r="MS215" s="21"/>
      <c r="MT215" s="21"/>
      <c r="MU215" s="21"/>
      <c r="MV215" s="21"/>
      <c r="MW215" s="21"/>
      <c r="MX215" s="21"/>
      <c r="MY215" s="21"/>
      <c r="MZ215" s="21"/>
      <c r="NA215" s="21"/>
      <c r="NB215" s="21"/>
      <c r="NC215" s="21"/>
      <c r="ND215" s="21"/>
      <c r="NE215" s="21"/>
      <c r="NF215" s="21"/>
      <c r="NG215" s="21"/>
      <c r="NH215" s="21"/>
      <c r="NI215" s="21"/>
      <c r="NJ215" s="21"/>
      <c r="NK215" s="21"/>
      <c r="NL215" s="21"/>
      <c r="NM215" s="21"/>
      <c r="NN215" s="21"/>
      <c r="NO215" s="21"/>
      <c r="NP215" s="21"/>
      <c r="NQ215" s="21"/>
      <c r="NR215" s="21"/>
      <c r="NS215" s="21"/>
      <c r="NT215" s="21"/>
      <c r="NU215" s="21"/>
      <c r="NV215" s="21"/>
      <c r="NW215" s="21"/>
      <c r="NX215" s="21"/>
      <c r="NY215" s="21"/>
      <c r="NZ215" s="21"/>
      <c r="OA215" s="21"/>
      <c r="OB215" s="21"/>
      <c r="OC215" s="21"/>
      <c r="OD215" s="21"/>
      <c r="OE215" s="21"/>
      <c r="OF215" s="21"/>
      <c r="OG215" s="21"/>
      <c r="OH215" s="21"/>
      <c r="OI215" s="21"/>
      <c r="OJ215" s="21"/>
      <c r="OK215" s="21"/>
      <c r="OL215" s="21"/>
      <c r="OM215" s="21"/>
      <c r="ON215" s="21"/>
      <c r="OO215" s="21"/>
      <c r="OP215" s="21"/>
      <c r="OQ215" s="21"/>
      <c r="OR215" s="21"/>
      <c r="OS215" s="21"/>
      <c r="OT215" s="21"/>
      <c r="OU215" s="21"/>
      <c r="OV215" s="21"/>
      <c r="OW215" s="21"/>
      <c r="OX215" s="21"/>
      <c r="OY215" s="21"/>
      <c r="OZ215" s="21"/>
      <c r="PA215" s="21"/>
      <c r="PB215" s="21"/>
      <c r="PC215" s="21"/>
      <c r="PD215" s="21"/>
      <c r="PE215" s="21"/>
      <c r="PF215" s="21"/>
      <c r="PG215" s="21"/>
      <c r="PH215" s="21"/>
      <c r="PI215" s="21"/>
      <c r="PJ215" s="21"/>
      <c r="PK215" s="21"/>
      <c r="PL215" s="21"/>
      <c r="PM215" s="21"/>
      <c r="PN215" s="21"/>
      <c r="PO215" s="21"/>
      <c r="PP215" s="21"/>
      <c r="PQ215" s="21"/>
      <c r="PR215" s="21"/>
      <c r="PS215" s="21"/>
      <c r="PT215" s="21"/>
      <c r="PU215" s="21"/>
      <c r="PV215" s="21"/>
      <c r="PW215" s="21"/>
      <c r="PX215" s="21"/>
      <c r="PY215" s="21"/>
      <c r="PZ215" s="21"/>
      <c r="QA215" s="21"/>
      <c r="QB215" s="21"/>
      <c r="QC215" s="21"/>
      <c r="QD215" s="21"/>
      <c r="QE215" s="21"/>
      <c r="QF215" s="21"/>
      <c r="QG215" s="21"/>
      <c r="QH215" s="21"/>
      <c r="QI215" s="21"/>
      <c r="QJ215" s="21"/>
      <c r="QK215" s="21"/>
      <c r="QL215" s="21"/>
      <c r="QM215" s="21"/>
      <c r="QN215" s="21"/>
      <c r="QO215" s="21"/>
      <c r="QP215" s="21"/>
      <c r="QQ215" s="21"/>
      <c r="QR215" s="21"/>
      <c r="QS215" s="21"/>
      <c r="QT215" s="21"/>
      <c r="QU215" s="21"/>
      <c r="QV215" s="21"/>
      <c r="QW215" s="21"/>
      <c r="QX215" s="21"/>
      <c r="QY215" s="21"/>
      <c r="QZ215" s="21"/>
      <c r="RA215" s="21"/>
      <c r="RB215" s="21"/>
      <c r="RC215" s="21"/>
      <c r="RD215" s="21"/>
      <c r="RE215" s="21"/>
      <c r="RF215" s="21"/>
      <c r="RG215" s="21"/>
      <c r="RH215" s="21"/>
      <c r="RI215" s="21"/>
      <c r="RJ215" s="21"/>
      <c r="RK215" s="21"/>
      <c r="RL215" s="21"/>
      <c r="RM215" s="21"/>
      <c r="RN215" s="21"/>
      <c r="RO215" s="21"/>
      <c r="RP215" s="21"/>
      <c r="RQ215" s="21"/>
      <c r="RR215" s="21"/>
      <c r="RS215" s="21"/>
      <c r="RT215" s="21"/>
      <c r="RU215" s="21"/>
      <c r="RV215" s="21"/>
      <c r="RW215" s="21"/>
      <c r="RX215" s="21"/>
      <c r="RY215" s="21"/>
      <c r="RZ215" s="21"/>
      <c r="SA215" s="21"/>
      <c r="SB215" s="21"/>
      <c r="SC215" s="21"/>
      <c r="SD215" s="21"/>
      <c r="SE215" s="21"/>
      <c r="SF215" s="21"/>
      <c r="SG215" s="21"/>
      <c r="SH215" s="21"/>
      <c r="SI215" s="21"/>
      <c r="SJ215" s="21"/>
      <c r="SK215" s="21"/>
      <c r="SL215" s="21"/>
      <c r="SM215" s="21"/>
      <c r="SN215" s="21"/>
      <c r="SO215" s="21"/>
      <c r="SP215" s="21"/>
      <c r="SQ215" s="21"/>
      <c r="SR215" s="21"/>
      <c r="SS215" s="21"/>
      <c r="ST215" s="21"/>
      <c r="SU215" s="21"/>
      <c r="SV215" s="21"/>
      <c r="SW215" s="21"/>
      <c r="SX215" s="21"/>
      <c r="SY215" s="21"/>
      <c r="SZ215" s="21"/>
      <c r="TA215" s="21"/>
      <c r="TB215" s="21"/>
      <c r="TC215" s="21"/>
      <c r="TD215" s="21"/>
      <c r="TE215" s="21"/>
      <c r="TF215" s="21"/>
      <c r="TG215" s="21"/>
      <c r="TH215" s="21"/>
      <c r="TI215" s="21"/>
      <c r="TJ215" s="21"/>
      <c r="TK215" s="21"/>
      <c r="TL215" s="21"/>
      <c r="TM215" s="21"/>
      <c r="TN215" s="21"/>
      <c r="TO215" s="21"/>
      <c r="TP215" s="21"/>
      <c r="TQ215" s="21"/>
      <c r="TR215" s="21"/>
      <c r="TS215" s="21"/>
      <c r="TT215" s="21"/>
      <c r="TU215" s="21"/>
      <c r="TV215" s="21"/>
      <c r="TW215" s="21"/>
      <c r="TX215" s="21"/>
      <c r="TY215" s="21"/>
      <c r="TZ215" s="21"/>
      <c r="UA215" s="21"/>
      <c r="UB215" s="21"/>
      <c r="UC215" s="21"/>
      <c r="UD215" s="21"/>
      <c r="UE215" s="21"/>
      <c r="UF215" s="21"/>
      <c r="UG215" s="21"/>
      <c r="UH215" s="21"/>
      <c r="UI215" s="21"/>
      <c r="UJ215" s="21"/>
      <c r="UK215" s="21"/>
      <c r="UL215" s="21"/>
      <c r="UM215" s="21"/>
      <c r="UN215" s="21"/>
      <c r="UO215" s="21"/>
      <c r="UP215" s="21"/>
      <c r="UQ215" s="21"/>
      <c r="UR215" s="21"/>
      <c r="US215" s="21"/>
      <c r="UT215" s="21"/>
      <c r="UU215" s="21"/>
      <c r="UV215" s="21"/>
      <c r="UW215" s="21"/>
      <c r="UX215" s="21"/>
      <c r="UY215" s="21"/>
      <c r="UZ215" s="21"/>
      <c r="VA215" s="21"/>
      <c r="VB215" s="21"/>
      <c r="VC215" s="21"/>
      <c r="VD215" s="21"/>
      <c r="VE215" s="21"/>
      <c r="VF215" s="21"/>
      <c r="VG215" s="21"/>
      <c r="VH215" s="21"/>
      <c r="VI215" s="21"/>
      <c r="VJ215" s="21"/>
      <c r="VK215" s="21"/>
      <c r="VL215" s="21"/>
      <c r="VM215" s="21"/>
      <c r="VN215" s="21"/>
      <c r="VO215" s="21"/>
      <c r="VP215" s="21"/>
      <c r="VQ215" s="21"/>
      <c r="VR215" s="21"/>
      <c r="VS215" s="21"/>
      <c r="VT215" s="21"/>
      <c r="VU215" s="21"/>
      <c r="VV215" s="21"/>
      <c r="VW215" s="21"/>
      <c r="VX215" s="21"/>
      <c r="VY215" s="21"/>
      <c r="VZ215" s="21"/>
      <c r="WA215" s="21"/>
      <c r="WB215" s="21"/>
      <c r="WC215" s="21"/>
      <c r="WD215" s="21"/>
      <c r="WE215" s="21"/>
      <c r="WF215" s="21"/>
      <c r="WG215" s="21"/>
      <c r="WH215" s="21"/>
      <c r="WI215" s="21"/>
      <c r="WJ215" s="21"/>
      <c r="WK215" s="21"/>
      <c r="WL215" s="21"/>
      <c r="WM215" s="21"/>
      <c r="WN215" s="21"/>
      <c r="WO215" s="21"/>
      <c r="WP215" s="21"/>
      <c r="WQ215" s="21"/>
      <c r="WR215" s="21"/>
      <c r="WS215" s="21"/>
      <c r="WT215" s="21"/>
      <c r="WU215" s="21"/>
      <c r="WV215" s="21"/>
      <c r="WW215" s="21"/>
      <c r="WX215" s="21"/>
      <c r="WY215" s="21"/>
      <c r="WZ215" s="21"/>
      <c r="XA215" s="21"/>
      <c r="XB215" s="21"/>
      <c r="XC215" s="21"/>
      <c r="XD215" s="21"/>
      <c r="XE215" s="21"/>
      <c r="XF215" s="21"/>
      <c r="XG215" s="21"/>
      <c r="XH215" s="21"/>
      <c r="XI215" s="21"/>
      <c r="XJ215" s="21"/>
      <c r="XK215" s="21"/>
      <c r="XL215" s="21"/>
      <c r="XM215" s="21"/>
      <c r="XN215" s="21"/>
      <c r="XO215" s="21"/>
      <c r="XP215" s="21"/>
      <c r="XQ215" s="21"/>
      <c r="XR215" s="21"/>
      <c r="XS215" s="21"/>
      <c r="XT215" s="21"/>
      <c r="XU215" s="21"/>
      <c r="XV215" s="21"/>
      <c r="XW215" s="21"/>
      <c r="XX215" s="21"/>
      <c r="XY215" s="21"/>
      <c r="XZ215" s="21"/>
      <c r="YA215" s="21"/>
      <c r="YB215" s="21"/>
      <c r="YC215" s="21"/>
      <c r="YD215" s="21"/>
      <c r="YE215" s="21"/>
      <c r="YF215" s="21"/>
      <c r="YG215" s="21"/>
      <c r="YH215" s="21"/>
      <c r="YI215" s="21"/>
      <c r="YJ215" s="21"/>
      <c r="YK215" s="21"/>
      <c r="YL215" s="21"/>
      <c r="YM215" s="21"/>
      <c r="YN215" s="21"/>
      <c r="YO215" s="21"/>
      <c r="YP215" s="21"/>
      <c r="YQ215" s="21"/>
      <c r="YR215" s="21"/>
      <c r="YS215" s="21"/>
      <c r="YT215" s="21"/>
      <c r="YU215" s="21"/>
      <c r="YV215" s="21"/>
      <c r="YW215" s="21"/>
      <c r="YX215" s="21"/>
      <c r="YY215" s="21"/>
      <c r="YZ215" s="21"/>
      <c r="ZA215" s="21"/>
      <c r="ZB215" s="21"/>
      <c r="ZC215" s="21"/>
      <c r="ZD215" s="21"/>
      <c r="ZE215" s="21"/>
      <c r="ZF215" s="21"/>
      <c r="ZG215" s="21"/>
      <c r="ZH215" s="21"/>
      <c r="ZI215" s="21"/>
      <c r="ZJ215" s="21"/>
      <c r="ZK215" s="21"/>
      <c r="ZL215" s="21"/>
      <c r="ZM215" s="21"/>
      <c r="ZN215" s="21"/>
      <c r="ZO215" s="21"/>
      <c r="ZP215" s="21"/>
      <c r="ZQ215" s="21"/>
      <c r="ZR215" s="21"/>
      <c r="ZS215" s="21"/>
      <c r="ZT215" s="21"/>
      <c r="ZU215" s="21"/>
      <c r="ZV215" s="21"/>
      <c r="ZW215" s="21"/>
      <c r="ZX215" s="21"/>
      <c r="ZY215" s="21"/>
      <c r="ZZ215" s="21"/>
      <c r="AAA215" s="21"/>
      <c r="AAB215" s="21"/>
      <c r="AAC215" s="21"/>
      <c r="AAD215" s="21"/>
      <c r="AAE215" s="21"/>
      <c r="AAF215" s="21"/>
      <c r="AAG215" s="21"/>
      <c r="AAH215" s="21"/>
      <c r="AAI215" s="21"/>
      <c r="AAJ215" s="21"/>
      <c r="AAK215" s="21"/>
      <c r="AAL215" s="21"/>
      <c r="AAM215" s="21"/>
      <c r="AAN215" s="21"/>
      <c r="AAO215" s="21"/>
      <c r="AAP215" s="21"/>
      <c r="AAQ215" s="21"/>
      <c r="AAR215" s="21"/>
      <c r="AAS215" s="21"/>
      <c r="AAT215" s="21"/>
      <c r="AAU215" s="21"/>
      <c r="AAV215" s="21"/>
      <c r="AAW215" s="21"/>
      <c r="AAX215" s="21"/>
      <c r="AAY215" s="21"/>
      <c r="AAZ215" s="21"/>
      <c r="ABA215" s="21"/>
      <c r="ABB215" s="21"/>
      <c r="ABC215" s="21"/>
      <c r="ABD215" s="21"/>
      <c r="ABE215" s="21"/>
      <c r="ABF215" s="21"/>
      <c r="ABG215" s="21"/>
      <c r="ABH215" s="21"/>
      <c r="ABI215" s="21"/>
      <c r="ABJ215" s="21"/>
      <c r="ABK215" s="21"/>
      <c r="ABL215" s="21"/>
      <c r="ABM215" s="21"/>
      <c r="ABN215" s="21"/>
      <c r="ABO215" s="21"/>
      <c r="ABP215" s="21"/>
      <c r="ABQ215" s="21"/>
      <c r="ABR215" s="21"/>
      <c r="ABS215" s="21"/>
      <c r="ABT215" s="21"/>
      <c r="ABU215" s="21"/>
      <c r="ABV215" s="21"/>
      <c r="ABW215" s="21"/>
      <c r="ABX215" s="21"/>
      <c r="ABY215" s="21"/>
      <c r="ABZ215" s="21"/>
      <c r="ACA215" s="21"/>
      <c r="ACB215" s="21"/>
      <c r="ACC215" s="21"/>
      <c r="ACD215" s="21"/>
      <c r="ACE215" s="21"/>
      <c r="ACF215" s="21"/>
      <c r="ACG215" s="21"/>
      <c r="ACH215" s="21"/>
      <c r="ACI215" s="21"/>
      <c r="ACJ215" s="21"/>
      <c r="ACK215" s="21"/>
      <c r="ACL215" s="21"/>
      <c r="ACM215" s="21"/>
      <c r="ACN215" s="21"/>
      <c r="ACO215" s="21"/>
      <c r="ACP215" s="21"/>
      <c r="ACQ215" s="21"/>
      <c r="ACR215" s="21"/>
      <c r="ACS215" s="21"/>
      <c r="ACT215" s="21"/>
      <c r="ACU215" s="21"/>
      <c r="ACV215" s="21"/>
      <c r="ACW215" s="21"/>
      <c r="ACX215" s="21"/>
      <c r="ACY215" s="21"/>
      <c r="ACZ215" s="21"/>
      <c r="ADA215" s="21"/>
      <c r="ADB215" s="21"/>
      <c r="ADC215" s="21"/>
      <c r="ADD215" s="21"/>
      <c r="ADE215" s="21"/>
      <c r="ADF215" s="21"/>
      <c r="ADG215" s="21"/>
      <c r="ADH215" s="21"/>
      <c r="ADI215" s="21"/>
      <c r="ADJ215" s="21"/>
      <c r="ADK215" s="21"/>
      <c r="ADL215" s="21"/>
      <c r="ADM215" s="21"/>
      <c r="ADN215" s="21"/>
      <c r="ADO215" s="21"/>
      <c r="ADP215" s="21"/>
      <c r="ADQ215" s="21"/>
      <c r="ADR215" s="21"/>
      <c r="ADS215" s="21"/>
      <c r="ADT215" s="21"/>
      <c r="ADU215" s="21"/>
      <c r="ADV215" s="21"/>
      <c r="ADW215" s="21"/>
      <c r="ADX215" s="21"/>
      <c r="ADY215" s="21"/>
      <c r="ADZ215" s="21"/>
      <c r="AEA215" s="21"/>
      <c r="AEB215" s="21"/>
      <c r="AEC215" s="21"/>
      <c r="AED215" s="21"/>
      <c r="AEE215" s="21"/>
      <c r="AEF215" s="21"/>
      <c r="AEG215" s="21"/>
      <c r="AEH215" s="21"/>
      <c r="AEI215" s="21"/>
      <c r="AEJ215" s="21"/>
      <c r="AEK215" s="21"/>
      <c r="AEL215" s="21"/>
      <c r="AEM215" s="21"/>
      <c r="AEN215" s="21"/>
      <c r="AEO215" s="21"/>
      <c r="AEP215" s="21"/>
      <c r="AEQ215" s="21"/>
      <c r="AER215" s="21"/>
      <c r="AES215" s="21"/>
      <c r="AET215" s="21"/>
      <c r="AEU215" s="21"/>
      <c r="AEV215" s="21"/>
      <c r="AEW215" s="21"/>
      <c r="AEX215" s="21"/>
      <c r="AEY215" s="21"/>
      <c r="AEZ215" s="21"/>
      <c r="AFA215" s="21"/>
      <c r="AFB215" s="21"/>
      <c r="AFC215" s="21"/>
      <c r="AFD215" s="21"/>
      <c r="AFE215" s="21"/>
      <c r="AFF215" s="21"/>
      <c r="AFG215" s="21"/>
      <c r="AFH215" s="21"/>
      <c r="AFI215" s="21"/>
      <c r="AFJ215" s="21"/>
      <c r="AFK215" s="21"/>
      <c r="AFL215" s="21"/>
      <c r="AFM215" s="21"/>
      <c r="AFN215" s="21"/>
      <c r="AFO215" s="21"/>
      <c r="AFP215" s="21"/>
      <c r="AFQ215" s="21"/>
      <c r="AFR215" s="21"/>
      <c r="AFS215" s="21"/>
      <c r="AFT215" s="21"/>
      <c r="AFU215" s="21"/>
      <c r="AFV215" s="21"/>
      <c r="AFW215" s="21"/>
      <c r="AFX215" s="21"/>
      <c r="AFY215" s="21"/>
      <c r="AFZ215" s="21"/>
      <c r="AGA215" s="21"/>
      <c r="AGB215" s="21"/>
      <c r="AGC215" s="21"/>
      <c r="AGD215" s="21"/>
      <c r="AGE215" s="21"/>
      <c r="AGF215" s="21"/>
      <c r="AGG215" s="21"/>
      <c r="AGH215" s="21"/>
      <c r="AGI215" s="21"/>
      <c r="AGJ215" s="21"/>
      <c r="AGK215" s="21"/>
      <c r="AGL215" s="21"/>
      <c r="AGM215" s="21"/>
      <c r="AGN215" s="21"/>
      <c r="AGO215" s="21"/>
      <c r="AGP215" s="21"/>
      <c r="AGQ215" s="21"/>
      <c r="AGR215" s="21"/>
      <c r="AGS215" s="21"/>
      <c r="AGT215" s="21"/>
      <c r="AGU215" s="21"/>
      <c r="AGV215" s="21"/>
      <c r="AGW215" s="21"/>
      <c r="AGX215" s="21"/>
      <c r="AGY215" s="21"/>
      <c r="AGZ215" s="21"/>
      <c r="AHA215" s="21"/>
      <c r="AHB215" s="21"/>
      <c r="AHC215" s="21"/>
      <c r="AHD215" s="21"/>
      <c r="AHE215" s="21"/>
      <c r="AHF215" s="21"/>
      <c r="AHG215" s="21"/>
      <c r="AHH215" s="21"/>
      <c r="AHI215" s="21"/>
      <c r="AHJ215" s="21"/>
      <c r="AHK215" s="21"/>
      <c r="AHL215" s="21"/>
      <c r="AHM215" s="21"/>
      <c r="AHN215" s="21"/>
      <c r="AHO215" s="21"/>
      <c r="AHP215" s="21"/>
      <c r="AHQ215" s="21"/>
      <c r="AHR215" s="21"/>
      <c r="AHS215" s="21"/>
      <c r="AHT215" s="21"/>
      <c r="AHU215" s="21"/>
      <c r="AHV215" s="21"/>
      <c r="AHW215" s="21"/>
      <c r="AHX215" s="21"/>
      <c r="AHY215" s="21"/>
      <c r="AHZ215" s="21"/>
      <c r="AIA215" s="21"/>
      <c r="AIB215" s="21"/>
      <c r="AIC215" s="21"/>
      <c r="AID215" s="21"/>
      <c r="AIE215" s="21"/>
      <c r="AIF215" s="21"/>
      <c r="AIG215" s="21"/>
      <c r="AIH215" s="21"/>
      <c r="AII215" s="21"/>
      <c r="AIJ215" s="21"/>
      <c r="AIK215" s="21"/>
      <c r="AIL215" s="21"/>
      <c r="AIM215" s="21"/>
      <c r="AIN215" s="21"/>
      <c r="AIO215" s="21"/>
      <c r="AIP215" s="21"/>
      <c r="AIQ215" s="21"/>
      <c r="AIR215" s="21"/>
      <c r="AIS215" s="21"/>
      <c r="AIT215" s="21"/>
      <c r="AIU215" s="21"/>
      <c r="AIV215" s="21"/>
      <c r="AIW215" s="21"/>
      <c r="AIX215" s="21"/>
      <c r="AIY215" s="21"/>
      <c r="AIZ215" s="21"/>
      <c r="AJA215" s="21"/>
      <c r="AJB215" s="21"/>
      <c r="AJC215" s="21"/>
      <c r="AJD215" s="21"/>
      <c r="AJE215" s="21"/>
      <c r="AJF215" s="21"/>
      <c r="AJG215" s="21"/>
      <c r="AJH215" s="21"/>
      <c r="AJI215" s="21"/>
      <c r="AJJ215" s="21"/>
      <c r="AJK215" s="21"/>
      <c r="AJL215" s="21"/>
      <c r="AJM215" s="21"/>
      <c r="AJN215" s="21"/>
      <c r="AJO215" s="21"/>
      <c r="AJP215" s="21"/>
      <c r="AJQ215" s="21"/>
      <c r="AJR215" s="21"/>
      <c r="AJS215" s="21"/>
      <c r="AJT215" s="21"/>
      <c r="AJU215" s="21"/>
      <c r="AJV215" s="21"/>
      <c r="AJW215" s="21"/>
      <c r="AJX215" s="21"/>
      <c r="AJY215" s="21"/>
      <c r="AJZ215" s="21"/>
      <c r="AKA215" s="21"/>
      <c r="AKB215" s="21"/>
      <c r="AKC215" s="21"/>
      <c r="AKD215" s="21"/>
      <c r="AKE215" s="21"/>
      <c r="AKF215" s="21"/>
      <c r="AKG215" s="21"/>
      <c r="AKH215" s="21"/>
      <c r="AKI215" s="21"/>
      <c r="AKJ215" s="21"/>
      <c r="AKK215" s="21"/>
      <c r="AKL215" s="21"/>
      <c r="AKM215" s="21"/>
      <c r="AKN215" s="21"/>
      <c r="AKO215" s="21"/>
      <c r="AKP215" s="21"/>
      <c r="AKQ215" s="21"/>
      <c r="AKR215" s="21"/>
      <c r="AKS215" s="21"/>
      <c r="AKT215" s="21"/>
      <c r="AKU215" s="21"/>
      <c r="AKV215" s="21"/>
      <c r="AKW215" s="21"/>
      <c r="AKX215" s="21"/>
      <c r="AKY215" s="21"/>
      <c r="AKZ215" s="21"/>
      <c r="ALA215" s="21"/>
      <c r="ALB215" s="21"/>
      <c r="ALC215" s="21"/>
      <c r="ALD215" s="21"/>
      <c r="ALE215" s="21"/>
      <c r="ALF215" s="21"/>
      <c r="ALG215" s="21"/>
      <c r="ALH215" s="21"/>
      <c r="ALI215" s="21"/>
      <c r="ALJ215" s="21"/>
      <c r="ALK215" s="21"/>
      <c r="ALL215" s="21"/>
      <c r="ALM215" s="21"/>
      <c r="ALN215" s="21"/>
      <c r="ALO215" s="21"/>
      <c r="ALP215" s="21"/>
      <c r="ALQ215" s="21"/>
      <c r="ALR215" s="21"/>
      <c r="ALS215" s="21"/>
      <c r="ALT215" s="21"/>
      <c r="ALU215" s="21"/>
      <c r="ALV215" s="21"/>
      <c r="ALW215" s="21"/>
      <c r="ALX215" s="21"/>
      <c r="ALY215" s="21"/>
      <c r="ALZ215" s="21"/>
      <c r="AMA215" s="21"/>
      <c r="AMB215" s="21"/>
      <c r="AMC215" s="21"/>
      <c r="AMD215" s="21"/>
      <c r="AME215" s="21"/>
      <c r="AMF215" s="21"/>
      <c r="AMG215" s="21"/>
      <c r="AMH215" s="21"/>
      <c r="AMI215" s="21"/>
      <c r="AMJ215" s="21"/>
      <c r="AMK215" s="21"/>
      <c r="AML215" s="21"/>
      <c r="AMM215" s="21"/>
      <c r="AMN215" s="21"/>
      <c r="AMO215" s="21"/>
      <c r="AMP215" s="21"/>
      <c r="AMQ215" s="21"/>
      <c r="AMR215" s="21"/>
      <c r="AMS215" s="21"/>
      <c r="AMT215" s="21"/>
      <c r="AMU215" s="21"/>
      <c r="AMV215" s="21"/>
      <c r="AMW215" s="21"/>
    </row>
    <row r="216" spans="1:1037" s="33" customFormat="1" ht="103.5" hidden="1" thickTop="1" thickBot="1" x14ac:dyDescent="0.25">
      <c r="A216" s="23" t="s">
        <v>201</v>
      </c>
      <c r="B216" s="23" t="s">
        <v>141</v>
      </c>
      <c r="C216" s="23" t="s">
        <v>290</v>
      </c>
      <c r="D216" s="23" t="s">
        <v>83</v>
      </c>
      <c r="E216" s="23" t="s">
        <v>1053</v>
      </c>
      <c r="F216" s="23" t="s">
        <v>1057</v>
      </c>
      <c r="G216" s="23" t="s">
        <v>1055</v>
      </c>
      <c r="H216" s="23" t="s">
        <v>1055</v>
      </c>
      <c r="I216" s="24" t="s">
        <v>385</v>
      </c>
      <c r="J216" s="189" t="str">
        <f>+VLOOKUP(I216,Feuil1!A:C,2,FALSE)</f>
        <v>R10-1-3-1</v>
      </c>
      <c r="K216" s="24" t="s">
        <v>386</v>
      </c>
      <c r="L216" s="29"/>
      <c r="M216" s="59">
        <v>3</v>
      </c>
      <c r="N216" s="60">
        <v>3</v>
      </c>
      <c r="O216" s="42">
        <f t="shared" si="15"/>
        <v>9</v>
      </c>
      <c r="P216" s="42">
        <f t="shared" si="16"/>
        <v>3</v>
      </c>
      <c r="Q216" s="44" t="s">
        <v>281</v>
      </c>
      <c r="R216" s="59">
        <v>4</v>
      </c>
      <c r="S216" s="25" t="s">
        <v>387</v>
      </c>
      <c r="T216" s="59">
        <v>5</v>
      </c>
      <c r="U216" s="25" t="s">
        <v>388</v>
      </c>
      <c r="V216" s="59">
        <v>4</v>
      </c>
      <c r="W216" s="41">
        <f t="shared" si="17"/>
        <v>13</v>
      </c>
      <c r="X216" s="50">
        <f t="shared" si="18"/>
        <v>1</v>
      </c>
      <c r="Y216" s="52">
        <f t="shared" si="19"/>
        <v>3</v>
      </c>
      <c r="Z216" s="23"/>
      <c r="AA216" s="57"/>
      <c r="AB216" s="23"/>
      <c r="AC216" s="23"/>
      <c r="AD216" s="23" t="s">
        <v>1619</v>
      </c>
      <c r="AE216" s="21"/>
      <c r="AF216" s="21"/>
      <c r="AG216" s="21"/>
      <c r="AH216" s="21"/>
      <c r="AI216" s="21"/>
      <c r="AJ216" s="21"/>
      <c r="AK216" s="21"/>
      <c r="AL216" s="21"/>
      <c r="AM216" s="21"/>
      <c r="AN216" s="21"/>
      <c r="AO216" s="21"/>
      <c r="AP216" s="21"/>
      <c r="AQ216" s="21"/>
      <c r="AR216" s="21"/>
      <c r="AS216" s="21"/>
      <c r="AT216" s="21"/>
      <c r="AU216" s="21"/>
      <c r="AV216" s="21"/>
      <c r="AW216" s="21"/>
      <c r="AX216" s="21"/>
      <c r="AY216" s="21"/>
      <c r="AZ216" s="21"/>
      <c r="BA216" s="21"/>
      <c r="BB216" s="21"/>
      <c r="BC216" s="21"/>
      <c r="BD216" s="21"/>
      <c r="BE216" s="21"/>
      <c r="BF216" s="21"/>
      <c r="BG216" s="21"/>
      <c r="BH216" s="21"/>
      <c r="BI216" s="21"/>
      <c r="BJ216" s="21"/>
      <c r="BK216" s="21"/>
      <c r="BL216" s="21"/>
      <c r="BM216" s="21"/>
      <c r="BN216" s="21"/>
      <c r="BO216" s="21"/>
      <c r="BP216" s="21"/>
      <c r="BQ216" s="21"/>
      <c r="BR216" s="21"/>
      <c r="BS216" s="21"/>
      <c r="BT216" s="21"/>
      <c r="BU216" s="21"/>
      <c r="BV216" s="21"/>
      <c r="BW216" s="21"/>
      <c r="BX216" s="21"/>
      <c r="BY216" s="21"/>
      <c r="BZ216" s="21"/>
      <c r="CA216" s="21"/>
      <c r="CB216" s="21"/>
      <c r="CC216" s="21"/>
      <c r="CD216" s="21"/>
      <c r="CE216" s="21"/>
      <c r="CF216" s="21"/>
      <c r="CG216" s="21"/>
      <c r="CH216" s="21"/>
      <c r="CI216" s="21"/>
      <c r="CJ216" s="21"/>
      <c r="CK216" s="21"/>
      <c r="CL216" s="21"/>
      <c r="CM216" s="21"/>
      <c r="CN216" s="21"/>
      <c r="CO216" s="21"/>
      <c r="CP216" s="21"/>
      <c r="CQ216" s="21"/>
      <c r="CR216" s="21"/>
      <c r="CS216" s="21"/>
      <c r="CT216" s="21"/>
      <c r="CU216" s="21"/>
      <c r="CV216" s="21"/>
      <c r="CW216" s="21"/>
      <c r="CX216" s="21"/>
      <c r="CY216" s="21"/>
      <c r="CZ216" s="21"/>
      <c r="DA216" s="21"/>
      <c r="DB216" s="21"/>
      <c r="DC216" s="21"/>
      <c r="DD216" s="21"/>
      <c r="DE216" s="21"/>
      <c r="DF216" s="21"/>
      <c r="DG216" s="21"/>
      <c r="DH216" s="21"/>
      <c r="DI216" s="21"/>
      <c r="DJ216" s="21"/>
      <c r="DK216" s="21"/>
      <c r="DL216" s="21"/>
      <c r="DM216" s="21"/>
      <c r="DN216" s="21"/>
      <c r="DO216" s="21"/>
      <c r="DP216" s="21"/>
      <c r="DQ216" s="21"/>
      <c r="DR216" s="21"/>
      <c r="DS216" s="21"/>
      <c r="DT216" s="21"/>
      <c r="DU216" s="21"/>
      <c r="DV216" s="21"/>
      <c r="DW216" s="21"/>
      <c r="DX216" s="21"/>
      <c r="DY216" s="21"/>
      <c r="DZ216" s="21"/>
      <c r="EA216" s="21"/>
      <c r="EB216" s="21"/>
      <c r="EC216" s="21"/>
      <c r="ED216" s="21"/>
      <c r="EE216" s="21"/>
      <c r="EF216" s="21"/>
      <c r="EG216" s="21"/>
      <c r="EH216" s="21"/>
      <c r="EI216" s="21"/>
      <c r="EJ216" s="21"/>
      <c r="EK216" s="21"/>
      <c r="EL216" s="21"/>
      <c r="EM216" s="21"/>
      <c r="EN216" s="21"/>
      <c r="EO216" s="21"/>
      <c r="EP216" s="21"/>
      <c r="EQ216" s="21"/>
      <c r="ER216" s="21"/>
      <c r="ES216" s="21"/>
      <c r="ET216" s="21"/>
      <c r="EU216" s="21"/>
      <c r="EV216" s="21"/>
      <c r="EW216" s="21"/>
      <c r="EX216" s="21"/>
      <c r="EY216" s="21"/>
      <c r="EZ216" s="21"/>
      <c r="FA216" s="21"/>
      <c r="FB216" s="21"/>
      <c r="FC216" s="21"/>
      <c r="FD216" s="21"/>
      <c r="FE216" s="21"/>
      <c r="FF216" s="21"/>
      <c r="FG216" s="21"/>
      <c r="FH216" s="21"/>
      <c r="FI216" s="21"/>
      <c r="FJ216" s="21"/>
      <c r="FK216" s="21"/>
      <c r="FL216" s="21"/>
      <c r="FM216" s="21"/>
      <c r="FN216" s="21"/>
      <c r="FO216" s="21"/>
      <c r="FP216" s="21"/>
      <c r="FQ216" s="21"/>
      <c r="FR216" s="21"/>
      <c r="FS216" s="21"/>
      <c r="FT216" s="21"/>
      <c r="FU216" s="21"/>
      <c r="FV216" s="21"/>
      <c r="FW216" s="21"/>
      <c r="FX216" s="21"/>
      <c r="FY216" s="21"/>
      <c r="FZ216" s="21"/>
      <c r="GA216" s="21"/>
      <c r="GB216" s="21"/>
      <c r="GC216" s="21"/>
      <c r="GD216" s="21"/>
      <c r="GE216" s="21"/>
      <c r="GF216" s="21"/>
      <c r="GG216" s="21"/>
      <c r="GH216" s="21"/>
      <c r="GI216" s="21"/>
      <c r="GJ216" s="21"/>
      <c r="GK216" s="21"/>
      <c r="GL216" s="21"/>
      <c r="GM216" s="21"/>
      <c r="GN216" s="21"/>
      <c r="GO216" s="21"/>
      <c r="GP216" s="21"/>
      <c r="GQ216" s="21"/>
      <c r="GR216" s="21"/>
      <c r="GS216" s="21"/>
      <c r="GT216" s="21"/>
      <c r="GU216" s="21"/>
      <c r="GV216" s="21"/>
      <c r="GW216" s="21"/>
      <c r="GX216" s="21"/>
      <c r="GY216" s="21"/>
      <c r="GZ216" s="21"/>
      <c r="HA216" s="21"/>
      <c r="HB216" s="21"/>
      <c r="HC216" s="21"/>
      <c r="HD216" s="21"/>
      <c r="HE216" s="21"/>
      <c r="HF216" s="21"/>
      <c r="HG216" s="21"/>
      <c r="HH216" s="21"/>
      <c r="HI216" s="21"/>
      <c r="HJ216" s="21"/>
      <c r="HK216" s="21"/>
      <c r="HL216" s="21"/>
      <c r="HM216" s="21"/>
      <c r="HN216" s="21"/>
      <c r="HO216" s="21"/>
      <c r="HP216" s="21"/>
      <c r="HQ216" s="21"/>
      <c r="HR216" s="21"/>
      <c r="HS216" s="21"/>
      <c r="HT216" s="21"/>
      <c r="HU216" s="21"/>
      <c r="HV216" s="21"/>
      <c r="HW216" s="21"/>
      <c r="HX216" s="21"/>
      <c r="HY216" s="21"/>
      <c r="HZ216" s="21"/>
      <c r="IA216" s="21"/>
      <c r="IB216" s="21"/>
      <c r="IC216" s="21"/>
      <c r="ID216" s="21"/>
      <c r="IE216" s="21"/>
      <c r="IF216" s="21"/>
      <c r="IG216" s="21"/>
      <c r="IH216" s="21"/>
      <c r="II216" s="21"/>
      <c r="IJ216" s="21"/>
      <c r="IK216" s="21"/>
      <c r="IL216" s="21"/>
      <c r="IM216" s="21"/>
      <c r="IN216" s="21"/>
      <c r="IO216" s="21"/>
      <c r="IP216" s="21"/>
      <c r="IQ216" s="21"/>
      <c r="IR216" s="21"/>
      <c r="IS216" s="21"/>
      <c r="IT216" s="21"/>
      <c r="IU216" s="21"/>
      <c r="IV216" s="21"/>
      <c r="IW216" s="21"/>
      <c r="IX216" s="21"/>
      <c r="IY216" s="21"/>
      <c r="IZ216" s="21"/>
      <c r="JA216" s="21"/>
      <c r="JB216" s="21"/>
      <c r="JC216" s="21"/>
      <c r="JD216" s="21"/>
      <c r="JE216" s="21"/>
      <c r="JF216" s="21"/>
      <c r="JG216" s="21"/>
      <c r="JH216" s="21"/>
      <c r="JI216" s="21"/>
      <c r="JJ216" s="21"/>
      <c r="JK216" s="21"/>
      <c r="JL216" s="21"/>
      <c r="JM216" s="21"/>
      <c r="JN216" s="21"/>
      <c r="JO216" s="21"/>
      <c r="JP216" s="21"/>
      <c r="JQ216" s="21"/>
      <c r="JR216" s="21"/>
      <c r="JS216" s="21"/>
      <c r="JT216" s="21"/>
      <c r="JU216" s="21"/>
      <c r="JV216" s="21"/>
      <c r="JW216" s="21"/>
      <c r="JX216" s="21"/>
      <c r="JY216" s="21"/>
      <c r="JZ216" s="21"/>
      <c r="KA216" s="21"/>
      <c r="KB216" s="21"/>
      <c r="KC216" s="21"/>
      <c r="KD216" s="21"/>
      <c r="KE216" s="21"/>
      <c r="KF216" s="21"/>
      <c r="KG216" s="21"/>
      <c r="KH216" s="21"/>
      <c r="KI216" s="21"/>
      <c r="KJ216" s="21"/>
      <c r="KK216" s="21"/>
      <c r="KL216" s="21"/>
      <c r="KM216" s="21"/>
      <c r="KN216" s="21"/>
      <c r="KO216" s="21"/>
      <c r="KP216" s="21"/>
      <c r="KQ216" s="21"/>
      <c r="KR216" s="21"/>
      <c r="KS216" s="21"/>
      <c r="KT216" s="21"/>
      <c r="KU216" s="21"/>
      <c r="KV216" s="21"/>
      <c r="KW216" s="21"/>
      <c r="KX216" s="21"/>
      <c r="KY216" s="21"/>
      <c r="KZ216" s="21"/>
      <c r="LA216" s="21"/>
      <c r="LB216" s="21"/>
      <c r="LC216" s="21"/>
      <c r="LD216" s="21"/>
      <c r="LE216" s="21"/>
      <c r="LF216" s="21"/>
      <c r="LG216" s="21"/>
      <c r="LH216" s="21"/>
      <c r="LI216" s="21"/>
      <c r="LJ216" s="21"/>
      <c r="LK216" s="21"/>
      <c r="LL216" s="21"/>
      <c r="LM216" s="21"/>
      <c r="LN216" s="21"/>
      <c r="LO216" s="21"/>
      <c r="LP216" s="21"/>
      <c r="LQ216" s="21"/>
      <c r="LR216" s="21"/>
      <c r="LS216" s="21"/>
      <c r="LT216" s="21"/>
      <c r="LU216" s="21"/>
      <c r="LV216" s="21"/>
      <c r="LW216" s="21"/>
      <c r="LX216" s="21"/>
      <c r="LY216" s="21"/>
      <c r="LZ216" s="21"/>
      <c r="MA216" s="21"/>
      <c r="MB216" s="21"/>
      <c r="MC216" s="21"/>
      <c r="MD216" s="21"/>
      <c r="ME216" s="21"/>
      <c r="MF216" s="21"/>
      <c r="MG216" s="21"/>
      <c r="MH216" s="21"/>
      <c r="MI216" s="21"/>
      <c r="MJ216" s="21"/>
      <c r="MK216" s="21"/>
      <c r="ML216" s="21"/>
      <c r="MM216" s="21"/>
      <c r="MN216" s="21"/>
      <c r="MO216" s="21"/>
      <c r="MP216" s="21"/>
      <c r="MQ216" s="21"/>
      <c r="MR216" s="21"/>
      <c r="MS216" s="21"/>
      <c r="MT216" s="21"/>
      <c r="MU216" s="21"/>
      <c r="MV216" s="21"/>
      <c r="MW216" s="21"/>
      <c r="MX216" s="21"/>
      <c r="MY216" s="21"/>
      <c r="MZ216" s="21"/>
      <c r="NA216" s="21"/>
      <c r="NB216" s="21"/>
      <c r="NC216" s="21"/>
      <c r="ND216" s="21"/>
      <c r="NE216" s="21"/>
      <c r="NF216" s="21"/>
      <c r="NG216" s="21"/>
      <c r="NH216" s="21"/>
      <c r="NI216" s="21"/>
      <c r="NJ216" s="21"/>
      <c r="NK216" s="21"/>
      <c r="NL216" s="21"/>
      <c r="NM216" s="21"/>
      <c r="NN216" s="21"/>
      <c r="NO216" s="21"/>
      <c r="NP216" s="21"/>
      <c r="NQ216" s="21"/>
      <c r="NR216" s="21"/>
      <c r="NS216" s="21"/>
      <c r="NT216" s="21"/>
      <c r="NU216" s="21"/>
      <c r="NV216" s="21"/>
      <c r="NW216" s="21"/>
      <c r="NX216" s="21"/>
      <c r="NY216" s="21"/>
      <c r="NZ216" s="21"/>
      <c r="OA216" s="21"/>
      <c r="OB216" s="21"/>
      <c r="OC216" s="21"/>
      <c r="OD216" s="21"/>
      <c r="OE216" s="21"/>
      <c r="OF216" s="21"/>
      <c r="OG216" s="21"/>
      <c r="OH216" s="21"/>
      <c r="OI216" s="21"/>
      <c r="OJ216" s="21"/>
      <c r="OK216" s="21"/>
      <c r="OL216" s="21"/>
      <c r="OM216" s="21"/>
      <c r="ON216" s="21"/>
      <c r="OO216" s="21"/>
      <c r="OP216" s="21"/>
      <c r="OQ216" s="21"/>
      <c r="OR216" s="21"/>
      <c r="OS216" s="21"/>
      <c r="OT216" s="21"/>
      <c r="OU216" s="21"/>
      <c r="OV216" s="21"/>
      <c r="OW216" s="21"/>
      <c r="OX216" s="21"/>
      <c r="OY216" s="21"/>
      <c r="OZ216" s="21"/>
      <c r="PA216" s="21"/>
      <c r="PB216" s="21"/>
      <c r="PC216" s="21"/>
      <c r="PD216" s="21"/>
      <c r="PE216" s="21"/>
      <c r="PF216" s="21"/>
      <c r="PG216" s="21"/>
      <c r="PH216" s="21"/>
      <c r="PI216" s="21"/>
      <c r="PJ216" s="21"/>
      <c r="PK216" s="21"/>
      <c r="PL216" s="21"/>
      <c r="PM216" s="21"/>
      <c r="PN216" s="21"/>
      <c r="PO216" s="21"/>
      <c r="PP216" s="21"/>
      <c r="PQ216" s="21"/>
      <c r="PR216" s="21"/>
      <c r="PS216" s="21"/>
      <c r="PT216" s="21"/>
      <c r="PU216" s="21"/>
      <c r="PV216" s="21"/>
      <c r="PW216" s="21"/>
      <c r="PX216" s="21"/>
      <c r="PY216" s="21"/>
      <c r="PZ216" s="21"/>
      <c r="QA216" s="21"/>
      <c r="QB216" s="21"/>
      <c r="QC216" s="21"/>
      <c r="QD216" s="21"/>
      <c r="QE216" s="21"/>
      <c r="QF216" s="21"/>
      <c r="QG216" s="21"/>
      <c r="QH216" s="21"/>
      <c r="QI216" s="21"/>
      <c r="QJ216" s="21"/>
      <c r="QK216" s="21"/>
      <c r="QL216" s="21"/>
      <c r="QM216" s="21"/>
      <c r="QN216" s="21"/>
      <c r="QO216" s="21"/>
      <c r="QP216" s="21"/>
      <c r="QQ216" s="21"/>
      <c r="QR216" s="21"/>
      <c r="QS216" s="21"/>
      <c r="QT216" s="21"/>
      <c r="QU216" s="21"/>
      <c r="QV216" s="21"/>
      <c r="QW216" s="21"/>
      <c r="QX216" s="21"/>
      <c r="QY216" s="21"/>
      <c r="QZ216" s="21"/>
      <c r="RA216" s="21"/>
      <c r="RB216" s="21"/>
      <c r="RC216" s="21"/>
      <c r="RD216" s="21"/>
      <c r="RE216" s="21"/>
      <c r="RF216" s="21"/>
      <c r="RG216" s="21"/>
      <c r="RH216" s="21"/>
      <c r="RI216" s="21"/>
      <c r="RJ216" s="21"/>
      <c r="RK216" s="21"/>
      <c r="RL216" s="21"/>
      <c r="RM216" s="21"/>
      <c r="RN216" s="21"/>
      <c r="RO216" s="21"/>
      <c r="RP216" s="21"/>
      <c r="RQ216" s="21"/>
      <c r="RR216" s="21"/>
      <c r="RS216" s="21"/>
      <c r="RT216" s="21"/>
      <c r="RU216" s="21"/>
      <c r="RV216" s="21"/>
      <c r="RW216" s="21"/>
      <c r="RX216" s="21"/>
      <c r="RY216" s="21"/>
      <c r="RZ216" s="21"/>
      <c r="SA216" s="21"/>
      <c r="SB216" s="21"/>
      <c r="SC216" s="21"/>
      <c r="SD216" s="21"/>
      <c r="SE216" s="21"/>
      <c r="SF216" s="21"/>
      <c r="SG216" s="21"/>
      <c r="SH216" s="21"/>
      <c r="SI216" s="21"/>
      <c r="SJ216" s="21"/>
      <c r="SK216" s="21"/>
      <c r="SL216" s="21"/>
      <c r="SM216" s="21"/>
      <c r="SN216" s="21"/>
      <c r="SO216" s="21"/>
      <c r="SP216" s="21"/>
      <c r="SQ216" s="21"/>
      <c r="SR216" s="21"/>
      <c r="SS216" s="21"/>
      <c r="ST216" s="21"/>
      <c r="SU216" s="21"/>
      <c r="SV216" s="21"/>
      <c r="SW216" s="21"/>
      <c r="SX216" s="21"/>
      <c r="SY216" s="21"/>
      <c r="SZ216" s="21"/>
      <c r="TA216" s="21"/>
      <c r="TB216" s="21"/>
      <c r="TC216" s="21"/>
      <c r="TD216" s="21"/>
      <c r="TE216" s="21"/>
      <c r="TF216" s="21"/>
      <c r="TG216" s="21"/>
      <c r="TH216" s="21"/>
      <c r="TI216" s="21"/>
      <c r="TJ216" s="21"/>
      <c r="TK216" s="21"/>
      <c r="TL216" s="21"/>
      <c r="TM216" s="21"/>
      <c r="TN216" s="21"/>
      <c r="TO216" s="21"/>
      <c r="TP216" s="21"/>
      <c r="TQ216" s="21"/>
      <c r="TR216" s="21"/>
      <c r="TS216" s="21"/>
      <c r="TT216" s="21"/>
      <c r="TU216" s="21"/>
      <c r="TV216" s="21"/>
      <c r="TW216" s="21"/>
      <c r="TX216" s="21"/>
      <c r="TY216" s="21"/>
      <c r="TZ216" s="21"/>
      <c r="UA216" s="21"/>
      <c r="UB216" s="21"/>
      <c r="UC216" s="21"/>
      <c r="UD216" s="21"/>
      <c r="UE216" s="21"/>
      <c r="UF216" s="21"/>
      <c r="UG216" s="21"/>
      <c r="UH216" s="21"/>
      <c r="UI216" s="21"/>
      <c r="UJ216" s="21"/>
      <c r="UK216" s="21"/>
      <c r="UL216" s="21"/>
      <c r="UM216" s="21"/>
      <c r="UN216" s="21"/>
      <c r="UO216" s="21"/>
      <c r="UP216" s="21"/>
      <c r="UQ216" s="21"/>
      <c r="UR216" s="21"/>
      <c r="US216" s="21"/>
      <c r="UT216" s="21"/>
      <c r="UU216" s="21"/>
      <c r="UV216" s="21"/>
      <c r="UW216" s="21"/>
      <c r="UX216" s="21"/>
      <c r="UY216" s="21"/>
      <c r="UZ216" s="21"/>
      <c r="VA216" s="21"/>
      <c r="VB216" s="21"/>
      <c r="VC216" s="21"/>
      <c r="VD216" s="21"/>
      <c r="VE216" s="21"/>
      <c r="VF216" s="21"/>
      <c r="VG216" s="21"/>
      <c r="VH216" s="21"/>
      <c r="VI216" s="21"/>
      <c r="VJ216" s="21"/>
      <c r="VK216" s="21"/>
      <c r="VL216" s="21"/>
      <c r="VM216" s="21"/>
      <c r="VN216" s="21"/>
      <c r="VO216" s="21"/>
      <c r="VP216" s="21"/>
      <c r="VQ216" s="21"/>
      <c r="VR216" s="21"/>
      <c r="VS216" s="21"/>
      <c r="VT216" s="21"/>
      <c r="VU216" s="21"/>
      <c r="VV216" s="21"/>
      <c r="VW216" s="21"/>
      <c r="VX216" s="21"/>
      <c r="VY216" s="21"/>
      <c r="VZ216" s="21"/>
      <c r="WA216" s="21"/>
      <c r="WB216" s="21"/>
      <c r="WC216" s="21"/>
      <c r="WD216" s="21"/>
      <c r="WE216" s="21"/>
      <c r="WF216" s="21"/>
      <c r="WG216" s="21"/>
      <c r="WH216" s="21"/>
      <c r="WI216" s="21"/>
      <c r="WJ216" s="21"/>
      <c r="WK216" s="21"/>
      <c r="WL216" s="21"/>
      <c r="WM216" s="21"/>
      <c r="WN216" s="21"/>
      <c r="WO216" s="21"/>
      <c r="WP216" s="21"/>
      <c r="WQ216" s="21"/>
      <c r="WR216" s="21"/>
      <c r="WS216" s="21"/>
      <c r="WT216" s="21"/>
      <c r="WU216" s="21"/>
      <c r="WV216" s="21"/>
      <c r="WW216" s="21"/>
      <c r="WX216" s="21"/>
      <c r="WY216" s="21"/>
      <c r="WZ216" s="21"/>
      <c r="XA216" s="21"/>
      <c r="XB216" s="21"/>
      <c r="XC216" s="21"/>
      <c r="XD216" s="21"/>
      <c r="XE216" s="21"/>
      <c r="XF216" s="21"/>
      <c r="XG216" s="21"/>
      <c r="XH216" s="21"/>
      <c r="XI216" s="21"/>
      <c r="XJ216" s="21"/>
      <c r="XK216" s="21"/>
      <c r="XL216" s="21"/>
      <c r="XM216" s="21"/>
      <c r="XN216" s="21"/>
      <c r="XO216" s="21"/>
      <c r="XP216" s="21"/>
      <c r="XQ216" s="21"/>
      <c r="XR216" s="21"/>
      <c r="XS216" s="21"/>
      <c r="XT216" s="21"/>
      <c r="XU216" s="21"/>
      <c r="XV216" s="21"/>
      <c r="XW216" s="21"/>
      <c r="XX216" s="21"/>
      <c r="XY216" s="21"/>
      <c r="XZ216" s="21"/>
      <c r="YA216" s="21"/>
      <c r="YB216" s="21"/>
      <c r="YC216" s="21"/>
      <c r="YD216" s="21"/>
      <c r="YE216" s="21"/>
      <c r="YF216" s="21"/>
      <c r="YG216" s="21"/>
      <c r="YH216" s="21"/>
      <c r="YI216" s="21"/>
      <c r="YJ216" s="21"/>
      <c r="YK216" s="21"/>
      <c r="YL216" s="21"/>
      <c r="YM216" s="21"/>
      <c r="YN216" s="21"/>
      <c r="YO216" s="21"/>
      <c r="YP216" s="21"/>
      <c r="YQ216" s="21"/>
      <c r="YR216" s="21"/>
      <c r="YS216" s="21"/>
      <c r="YT216" s="21"/>
      <c r="YU216" s="21"/>
      <c r="YV216" s="21"/>
      <c r="YW216" s="21"/>
      <c r="YX216" s="21"/>
      <c r="YY216" s="21"/>
      <c r="YZ216" s="21"/>
      <c r="ZA216" s="21"/>
      <c r="ZB216" s="21"/>
      <c r="ZC216" s="21"/>
      <c r="ZD216" s="21"/>
      <c r="ZE216" s="21"/>
      <c r="ZF216" s="21"/>
      <c r="ZG216" s="21"/>
      <c r="ZH216" s="21"/>
      <c r="ZI216" s="21"/>
      <c r="ZJ216" s="21"/>
      <c r="ZK216" s="21"/>
      <c r="ZL216" s="21"/>
      <c r="ZM216" s="21"/>
      <c r="ZN216" s="21"/>
      <c r="ZO216" s="21"/>
      <c r="ZP216" s="21"/>
      <c r="ZQ216" s="21"/>
      <c r="ZR216" s="21"/>
      <c r="ZS216" s="21"/>
      <c r="ZT216" s="21"/>
      <c r="ZU216" s="21"/>
      <c r="ZV216" s="21"/>
      <c r="ZW216" s="21"/>
      <c r="ZX216" s="21"/>
      <c r="ZY216" s="21"/>
      <c r="ZZ216" s="21"/>
      <c r="AAA216" s="21"/>
      <c r="AAB216" s="21"/>
      <c r="AAC216" s="21"/>
      <c r="AAD216" s="21"/>
      <c r="AAE216" s="21"/>
      <c r="AAF216" s="21"/>
      <c r="AAG216" s="21"/>
      <c r="AAH216" s="21"/>
      <c r="AAI216" s="21"/>
      <c r="AAJ216" s="21"/>
      <c r="AAK216" s="21"/>
      <c r="AAL216" s="21"/>
      <c r="AAM216" s="21"/>
      <c r="AAN216" s="21"/>
      <c r="AAO216" s="21"/>
      <c r="AAP216" s="21"/>
      <c r="AAQ216" s="21"/>
      <c r="AAR216" s="21"/>
      <c r="AAS216" s="21"/>
      <c r="AAT216" s="21"/>
      <c r="AAU216" s="21"/>
      <c r="AAV216" s="21"/>
      <c r="AAW216" s="21"/>
      <c r="AAX216" s="21"/>
      <c r="AAY216" s="21"/>
      <c r="AAZ216" s="21"/>
      <c r="ABA216" s="21"/>
      <c r="ABB216" s="21"/>
      <c r="ABC216" s="21"/>
      <c r="ABD216" s="21"/>
      <c r="ABE216" s="21"/>
      <c r="ABF216" s="21"/>
      <c r="ABG216" s="21"/>
      <c r="ABH216" s="21"/>
      <c r="ABI216" s="21"/>
      <c r="ABJ216" s="21"/>
      <c r="ABK216" s="21"/>
      <c r="ABL216" s="21"/>
      <c r="ABM216" s="21"/>
      <c r="ABN216" s="21"/>
      <c r="ABO216" s="21"/>
      <c r="ABP216" s="21"/>
      <c r="ABQ216" s="21"/>
      <c r="ABR216" s="21"/>
      <c r="ABS216" s="21"/>
      <c r="ABT216" s="21"/>
      <c r="ABU216" s="21"/>
      <c r="ABV216" s="21"/>
      <c r="ABW216" s="21"/>
      <c r="ABX216" s="21"/>
      <c r="ABY216" s="21"/>
      <c r="ABZ216" s="21"/>
      <c r="ACA216" s="21"/>
      <c r="ACB216" s="21"/>
      <c r="ACC216" s="21"/>
      <c r="ACD216" s="21"/>
      <c r="ACE216" s="21"/>
      <c r="ACF216" s="21"/>
      <c r="ACG216" s="21"/>
      <c r="ACH216" s="21"/>
      <c r="ACI216" s="21"/>
      <c r="ACJ216" s="21"/>
      <c r="ACK216" s="21"/>
      <c r="ACL216" s="21"/>
      <c r="ACM216" s="21"/>
      <c r="ACN216" s="21"/>
      <c r="ACO216" s="21"/>
      <c r="ACP216" s="21"/>
      <c r="ACQ216" s="21"/>
      <c r="ACR216" s="21"/>
      <c r="ACS216" s="21"/>
      <c r="ACT216" s="21"/>
      <c r="ACU216" s="21"/>
      <c r="ACV216" s="21"/>
      <c r="ACW216" s="21"/>
      <c r="ACX216" s="21"/>
      <c r="ACY216" s="21"/>
      <c r="ACZ216" s="21"/>
      <c r="ADA216" s="21"/>
      <c r="ADB216" s="21"/>
      <c r="ADC216" s="21"/>
      <c r="ADD216" s="21"/>
      <c r="ADE216" s="21"/>
      <c r="ADF216" s="21"/>
      <c r="ADG216" s="21"/>
      <c r="ADH216" s="21"/>
      <c r="ADI216" s="21"/>
      <c r="ADJ216" s="21"/>
      <c r="ADK216" s="21"/>
      <c r="ADL216" s="21"/>
      <c r="ADM216" s="21"/>
      <c r="ADN216" s="21"/>
      <c r="ADO216" s="21"/>
      <c r="ADP216" s="21"/>
      <c r="ADQ216" s="21"/>
      <c r="ADR216" s="21"/>
      <c r="ADS216" s="21"/>
      <c r="ADT216" s="21"/>
      <c r="ADU216" s="21"/>
      <c r="ADV216" s="21"/>
      <c r="ADW216" s="21"/>
      <c r="ADX216" s="21"/>
      <c r="ADY216" s="21"/>
      <c r="ADZ216" s="21"/>
      <c r="AEA216" s="21"/>
      <c r="AEB216" s="21"/>
      <c r="AEC216" s="21"/>
      <c r="AED216" s="21"/>
      <c r="AEE216" s="21"/>
      <c r="AEF216" s="21"/>
      <c r="AEG216" s="21"/>
      <c r="AEH216" s="21"/>
      <c r="AEI216" s="21"/>
      <c r="AEJ216" s="21"/>
      <c r="AEK216" s="21"/>
      <c r="AEL216" s="21"/>
      <c r="AEM216" s="21"/>
      <c r="AEN216" s="21"/>
      <c r="AEO216" s="21"/>
      <c r="AEP216" s="21"/>
      <c r="AEQ216" s="21"/>
      <c r="AER216" s="21"/>
      <c r="AES216" s="21"/>
      <c r="AET216" s="21"/>
      <c r="AEU216" s="21"/>
      <c r="AEV216" s="21"/>
      <c r="AEW216" s="21"/>
      <c r="AEX216" s="21"/>
      <c r="AEY216" s="21"/>
      <c r="AEZ216" s="21"/>
      <c r="AFA216" s="21"/>
      <c r="AFB216" s="21"/>
      <c r="AFC216" s="21"/>
      <c r="AFD216" s="21"/>
      <c r="AFE216" s="21"/>
      <c r="AFF216" s="21"/>
      <c r="AFG216" s="21"/>
      <c r="AFH216" s="21"/>
      <c r="AFI216" s="21"/>
      <c r="AFJ216" s="21"/>
      <c r="AFK216" s="21"/>
      <c r="AFL216" s="21"/>
      <c r="AFM216" s="21"/>
      <c r="AFN216" s="21"/>
      <c r="AFO216" s="21"/>
      <c r="AFP216" s="21"/>
      <c r="AFQ216" s="21"/>
      <c r="AFR216" s="21"/>
      <c r="AFS216" s="21"/>
      <c r="AFT216" s="21"/>
      <c r="AFU216" s="21"/>
      <c r="AFV216" s="21"/>
      <c r="AFW216" s="21"/>
      <c r="AFX216" s="21"/>
      <c r="AFY216" s="21"/>
      <c r="AFZ216" s="21"/>
      <c r="AGA216" s="21"/>
      <c r="AGB216" s="21"/>
      <c r="AGC216" s="21"/>
      <c r="AGD216" s="21"/>
      <c r="AGE216" s="21"/>
      <c r="AGF216" s="21"/>
      <c r="AGG216" s="21"/>
      <c r="AGH216" s="21"/>
      <c r="AGI216" s="21"/>
      <c r="AGJ216" s="21"/>
      <c r="AGK216" s="21"/>
      <c r="AGL216" s="21"/>
      <c r="AGM216" s="21"/>
      <c r="AGN216" s="21"/>
      <c r="AGO216" s="21"/>
      <c r="AGP216" s="21"/>
      <c r="AGQ216" s="21"/>
      <c r="AGR216" s="21"/>
      <c r="AGS216" s="21"/>
      <c r="AGT216" s="21"/>
      <c r="AGU216" s="21"/>
      <c r="AGV216" s="21"/>
      <c r="AGW216" s="21"/>
      <c r="AGX216" s="21"/>
      <c r="AGY216" s="21"/>
      <c r="AGZ216" s="21"/>
      <c r="AHA216" s="21"/>
      <c r="AHB216" s="21"/>
      <c r="AHC216" s="21"/>
      <c r="AHD216" s="21"/>
      <c r="AHE216" s="21"/>
      <c r="AHF216" s="21"/>
      <c r="AHG216" s="21"/>
      <c r="AHH216" s="21"/>
      <c r="AHI216" s="21"/>
      <c r="AHJ216" s="21"/>
      <c r="AHK216" s="21"/>
      <c r="AHL216" s="21"/>
      <c r="AHM216" s="21"/>
      <c r="AHN216" s="21"/>
      <c r="AHO216" s="21"/>
      <c r="AHP216" s="21"/>
      <c r="AHQ216" s="21"/>
      <c r="AHR216" s="21"/>
      <c r="AHS216" s="21"/>
      <c r="AHT216" s="21"/>
      <c r="AHU216" s="21"/>
      <c r="AHV216" s="21"/>
      <c r="AHW216" s="21"/>
      <c r="AHX216" s="21"/>
      <c r="AHY216" s="21"/>
      <c r="AHZ216" s="21"/>
      <c r="AIA216" s="21"/>
      <c r="AIB216" s="21"/>
      <c r="AIC216" s="21"/>
      <c r="AID216" s="21"/>
      <c r="AIE216" s="21"/>
      <c r="AIF216" s="21"/>
      <c r="AIG216" s="21"/>
      <c r="AIH216" s="21"/>
      <c r="AII216" s="21"/>
      <c r="AIJ216" s="21"/>
      <c r="AIK216" s="21"/>
      <c r="AIL216" s="21"/>
      <c r="AIM216" s="21"/>
      <c r="AIN216" s="21"/>
      <c r="AIO216" s="21"/>
      <c r="AIP216" s="21"/>
      <c r="AIQ216" s="21"/>
      <c r="AIR216" s="21"/>
      <c r="AIS216" s="21"/>
      <c r="AIT216" s="21"/>
      <c r="AIU216" s="21"/>
      <c r="AIV216" s="21"/>
      <c r="AIW216" s="21"/>
      <c r="AIX216" s="21"/>
      <c r="AIY216" s="21"/>
      <c r="AIZ216" s="21"/>
      <c r="AJA216" s="21"/>
      <c r="AJB216" s="21"/>
      <c r="AJC216" s="21"/>
      <c r="AJD216" s="21"/>
      <c r="AJE216" s="21"/>
      <c r="AJF216" s="21"/>
      <c r="AJG216" s="21"/>
      <c r="AJH216" s="21"/>
      <c r="AJI216" s="21"/>
      <c r="AJJ216" s="21"/>
      <c r="AJK216" s="21"/>
      <c r="AJL216" s="21"/>
      <c r="AJM216" s="21"/>
      <c r="AJN216" s="21"/>
      <c r="AJO216" s="21"/>
      <c r="AJP216" s="21"/>
      <c r="AJQ216" s="21"/>
      <c r="AJR216" s="21"/>
      <c r="AJS216" s="21"/>
      <c r="AJT216" s="21"/>
      <c r="AJU216" s="21"/>
      <c r="AJV216" s="21"/>
      <c r="AJW216" s="21"/>
      <c r="AJX216" s="21"/>
      <c r="AJY216" s="21"/>
      <c r="AJZ216" s="21"/>
      <c r="AKA216" s="21"/>
      <c r="AKB216" s="21"/>
      <c r="AKC216" s="21"/>
      <c r="AKD216" s="21"/>
      <c r="AKE216" s="21"/>
      <c r="AKF216" s="21"/>
      <c r="AKG216" s="21"/>
      <c r="AKH216" s="21"/>
      <c r="AKI216" s="21"/>
      <c r="AKJ216" s="21"/>
      <c r="AKK216" s="21"/>
      <c r="AKL216" s="21"/>
      <c r="AKM216" s="21"/>
      <c r="AKN216" s="21"/>
      <c r="AKO216" s="21"/>
      <c r="AKP216" s="21"/>
      <c r="AKQ216" s="21"/>
      <c r="AKR216" s="21"/>
      <c r="AKS216" s="21"/>
      <c r="AKT216" s="21"/>
      <c r="AKU216" s="21"/>
      <c r="AKV216" s="21"/>
      <c r="AKW216" s="21"/>
      <c r="AKX216" s="21"/>
      <c r="AKY216" s="21"/>
      <c r="AKZ216" s="21"/>
      <c r="ALA216" s="21"/>
      <c r="ALB216" s="21"/>
      <c r="ALC216" s="21"/>
      <c r="ALD216" s="21"/>
      <c r="ALE216" s="21"/>
      <c r="ALF216" s="21"/>
      <c r="ALG216" s="21"/>
      <c r="ALH216" s="21"/>
      <c r="ALI216" s="21"/>
      <c r="ALJ216" s="21"/>
      <c r="ALK216" s="21"/>
      <c r="ALL216" s="21"/>
      <c r="ALM216" s="21"/>
      <c r="ALN216" s="21"/>
      <c r="ALO216" s="21"/>
      <c r="ALP216" s="21"/>
      <c r="ALQ216" s="21"/>
      <c r="ALR216" s="21"/>
      <c r="ALS216" s="21"/>
      <c r="ALT216" s="21"/>
      <c r="ALU216" s="21"/>
      <c r="ALV216" s="21"/>
      <c r="ALW216" s="21"/>
      <c r="ALX216" s="21"/>
      <c r="ALY216" s="21"/>
      <c r="ALZ216" s="21"/>
      <c r="AMA216" s="21"/>
      <c r="AMB216" s="21"/>
      <c r="AMC216" s="21"/>
      <c r="AMD216" s="21"/>
      <c r="AME216" s="21"/>
      <c r="AMF216" s="21"/>
      <c r="AMG216" s="21"/>
      <c r="AMH216" s="21"/>
      <c r="AMI216" s="21"/>
      <c r="AMJ216" s="21"/>
      <c r="AMK216" s="21"/>
      <c r="AML216" s="21"/>
      <c r="AMM216" s="21"/>
      <c r="AMN216" s="21"/>
      <c r="AMO216" s="21"/>
      <c r="AMP216" s="21"/>
      <c r="AMQ216" s="21"/>
      <c r="AMR216" s="21"/>
      <c r="AMS216" s="21"/>
      <c r="AMT216" s="21"/>
      <c r="AMU216" s="21"/>
      <c r="AMV216" s="21"/>
      <c r="AMW216" s="21"/>
    </row>
    <row r="217" spans="1:1037" s="33" customFormat="1" ht="90.75" hidden="1" thickTop="1" thickBot="1" x14ac:dyDescent="0.25">
      <c r="A217" s="23" t="s">
        <v>201</v>
      </c>
      <c r="B217" s="23" t="s">
        <v>141</v>
      </c>
      <c r="C217" s="23" t="s">
        <v>290</v>
      </c>
      <c r="D217" s="23" t="s">
        <v>83</v>
      </c>
      <c r="E217" s="23" t="s">
        <v>1053</v>
      </c>
      <c r="F217" s="23" t="s">
        <v>1057</v>
      </c>
      <c r="G217" s="23" t="s">
        <v>1055</v>
      </c>
      <c r="H217" s="23" t="s">
        <v>1055</v>
      </c>
      <c r="I217" s="24" t="s">
        <v>282</v>
      </c>
      <c r="J217" s="189" t="str">
        <f>+VLOOKUP(I217,Feuil1!A:C,2,FALSE)</f>
        <v>R10-1-3-3</v>
      </c>
      <c r="K217" s="24" t="s">
        <v>391</v>
      </c>
      <c r="L217" s="29"/>
      <c r="M217" s="59">
        <v>3</v>
      </c>
      <c r="N217" s="60">
        <v>3</v>
      </c>
      <c r="O217" s="42">
        <f t="shared" si="15"/>
        <v>9</v>
      </c>
      <c r="P217" s="42">
        <f t="shared" si="16"/>
        <v>3</v>
      </c>
      <c r="Q217" s="44"/>
      <c r="R217" s="59">
        <v>5</v>
      </c>
      <c r="S217" s="25"/>
      <c r="T217" s="59">
        <v>5</v>
      </c>
      <c r="U217" s="25"/>
      <c r="V217" s="59">
        <v>5</v>
      </c>
      <c r="W217" s="41">
        <f t="shared" si="17"/>
        <v>15</v>
      </c>
      <c r="X217" s="50">
        <f t="shared" si="18"/>
        <v>1</v>
      </c>
      <c r="Y217" s="52">
        <f t="shared" si="19"/>
        <v>3</v>
      </c>
      <c r="Z217" s="23"/>
      <c r="AA217" s="57"/>
      <c r="AB217" s="23"/>
      <c r="AC217" s="23"/>
      <c r="AD217" s="23" t="s">
        <v>1620</v>
      </c>
      <c r="AE217" s="21"/>
      <c r="AF217" s="21"/>
      <c r="AG217" s="21"/>
      <c r="AH217" s="21"/>
      <c r="AI217" s="21"/>
      <c r="AJ217" s="21"/>
      <c r="AK217" s="21"/>
      <c r="AL217" s="21"/>
      <c r="AM217" s="21"/>
      <c r="AN217" s="21"/>
      <c r="AO217" s="21"/>
      <c r="AP217" s="21"/>
      <c r="AQ217" s="21"/>
      <c r="AR217" s="21"/>
      <c r="AS217" s="21"/>
      <c r="AT217" s="21"/>
      <c r="AU217" s="21"/>
      <c r="AV217" s="21"/>
      <c r="AW217" s="21"/>
      <c r="AX217" s="21"/>
      <c r="AY217" s="21"/>
      <c r="AZ217" s="21"/>
      <c r="BA217" s="21"/>
      <c r="BB217" s="21"/>
      <c r="BC217" s="21"/>
      <c r="BD217" s="21"/>
      <c r="BE217" s="21"/>
      <c r="BF217" s="21"/>
      <c r="BG217" s="21"/>
      <c r="BH217" s="21"/>
      <c r="BI217" s="21"/>
      <c r="BJ217" s="21"/>
      <c r="BK217" s="21"/>
      <c r="BL217" s="21"/>
      <c r="BM217" s="21"/>
      <c r="BN217" s="21"/>
      <c r="BO217" s="21"/>
      <c r="BP217" s="21"/>
      <c r="BQ217" s="21"/>
      <c r="BR217" s="21"/>
      <c r="BS217" s="21"/>
      <c r="BT217" s="21"/>
      <c r="BU217" s="21"/>
      <c r="BV217" s="21"/>
      <c r="BW217" s="21"/>
      <c r="BX217" s="21"/>
      <c r="BY217" s="21"/>
      <c r="BZ217" s="21"/>
      <c r="CA217" s="21"/>
      <c r="CB217" s="21"/>
      <c r="CC217" s="21"/>
      <c r="CD217" s="21"/>
      <c r="CE217" s="21"/>
      <c r="CF217" s="21"/>
      <c r="CG217" s="21"/>
      <c r="CH217" s="21"/>
      <c r="CI217" s="21"/>
      <c r="CJ217" s="21"/>
      <c r="CK217" s="21"/>
      <c r="CL217" s="21"/>
      <c r="CM217" s="21"/>
      <c r="CN217" s="21"/>
      <c r="CO217" s="21"/>
      <c r="CP217" s="21"/>
      <c r="CQ217" s="21"/>
      <c r="CR217" s="21"/>
      <c r="CS217" s="21"/>
      <c r="CT217" s="21"/>
      <c r="CU217" s="21"/>
      <c r="CV217" s="21"/>
      <c r="CW217" s="21"/>
      <c r="CX217" s="21"/>
      <c r="CY217" s="21"/>
      <c r="CZ217" s="21"/>
      <c r="DA217" s="21"/>
      <c r="DB217" s="21"/>
      <c r="DC217" s="21"/>
      <c r="DD217" s="21"/>
      <c r="DE217" s="21"/>
      <c r="DF217" s="21"/>
      <c r="DG217" s="21"/>
      <c r="DH217" s="21"/>
      <c r="DI217" s="21"/>
      <c r="DJ217" s="21"/>
      <c r="DK217" s="21"/>
      <c r="DL217" s="21"/>
      <c r="DM217" s="21"/>
      <c r="DN217" s="21"/>
      <c r="DO217" s="21"/>
      <c r="DP217" s="21"/>
      <c r="DQ217" s="21"/>
      <c r="DR217" s="21"/>
      <c r="DS217" s="21"/>
      <c r="DT217" s="21"/>
      <c r="DU217" s="21"/>
      <c r="DV217" s="21"/>
      <c r="DW217" s="21"/>
      <c r="DX217" s="21"/>
      <c r="DY217" s="21"/>
      <c r="DZ217" s="21"/>
      <c r="EA217" s="21"/>
      <c r="EB217" s="21"/>
      <c r="EC217" s="21"/>
      <c r="ED217" s="21"/>
      <c r="EE217" s="21"/>
      <c r="EF217" s="21"/>
      <c r="EG217" s="21"/>
      <c r="EH217" s="21"/>
      <c r="EI217" s="21"/>
      <c r="EJ217" s="21"/>
      <c r="EK217" s="21"/>
      <c r="EL217" s="21"/>
      <c r="EM217" s="21"/>
      <c r="EN217" s="21"/>
      <c r="EO217" s="21"/>
      <c r="EP217" s="21"/>
      <c r="EQ217" s="21"/>
      <c r="ER217" s="21"/>
      <c r="ES217" s="21"/>
      <c r="ET217" s="21"/>
      <c r="EU217" s="21"/>
      <c r="EV217" s="21"/>
      <c r="EW217" s="21"/>
      <c r="EX217" s="21"/>
      <c r="EY217" s="21"/>
      <c r="EZ217" s="21"/>
      <c r="FA217" s="21"/>
      <c r="FB217" s="21"/>
      <c r="FC217" s="21"/>
      <c r="FD217" s="21"/>
      <c r="FE217" s="21"/>
      <c r="FF217" s="21"/>
      <c r="FG217" s="21"/>
      <c r="FH217" s="21"/>
      <c r="FI217" s="21"/>
      <c r="FJ217" s="21"/>
      <c r="FK217" s="21"/>
      <c r="FL217" s="21"/>
      <c r="FM217" s="21"/>
      <c r="FN217" s="21"/>
      <c r="FO217" s="21"/>
      <c r="FP217" s="21"/>
      <c r="FQ217" s="21"/>
      <c r="FR217" s="21"/>
      <c r="FS217" s="21"/>
      <c r="FT217" s="21"/>
      <c r="FU217" s="21"/>
      <c r="FV217" s="21"/>
      <c r="FW217" s="21"/>
      <c r="FX217" s="21"/>
      <c r="FY217" s="21"/>
      <c r="FZ217" s="21"/>
      <c r="GA217" s="21"/>
      <c r="GB217" s="21"/>
      <c r="GC217" s="21"/>
      <c r="GD217" s="21"/>
      <c r="GE217" s="21"/>
      <c r="GF217" s="21"/>
      <c r="GG217" s="21"/>
      <c r="GH217" s="21"/>
      <c r="GI217" s="21"/>
      <c r="GJ217" s="21"/>
      <c r="GK217" s="21"/>
      <c r="GL217" s="21"/>
      <c r="GM217" s="21"/>
      <c r="GN217" s="21"/>
      <c r="GO217" s="21"/>
      <c r="GP217" s="21"/>
      <c r="GQ217" s="21"/>
      <c r="GR217" s="21"/>
      <c r="GS217" s="21"/>
      <c r="GT217" s="21"/>
      <c r="GU217" s="21"/>
      <c r="GV217" s="21"/>
      <c r="GW217" s="21"/>
      <c r="GX217" s="21"/>
      <c r="GY217" s="21"/>
      <c r="GZ217" s="21"/>
      <c r="HA217" s="21"/>
      <c r="HB217" s="21"/>
      <c r="HC217" s="21"/>
      <c r="HD217" s="21"/>
      <c r="HE217" s="21"/>
      <c r="HF217" s="21"/>
      <c r="HG217" s="21"/>
      <c r="HH217" s="21"/>
      <c r="HI217" s="21"/>
      <c r="HJ217" s="21"/>
      <c r="HK217" s="21"/>
      <c r="HL217" s="21"/>
      <c r="HM217" s="21"/>
      <c r="HN217" s="21"/>
      <c r="HO217" s="21"/>
      <c r="HP217" s="21"/>
      <c r="HQ217" s="21"/>
      <c r="HR217" s="21"/>
      <c r="HS217" s="21"/>
      <c r="HT217" s="21"/>
      <c r="HU217" s="21"/>
      <c r="HV217" s="21"/>
      <c r="HW217" s="21"/>
      <c r="HX217" s="21"/>
      <c r="HY217" s="21"/>
      <c r="HZ217" s="21"/>
      <c r="IA217" s="21"/>
      <c r="IB217" s="21"/>
      <c r="IC217" s="21"/>
      <c r="ID217" s="21"/>
      <c r="IE217" s="21"/>
      <c r="IF217" s="21"/>
      <c r="IG217" s="21"/>
      <c r="IH217" s="21"/>
      <c r="II217" s="21"/>
      <c r="IJ217" s="21"/>
      <c r="IK217" s="21"/>
      <c r="IL217" s="21"/>
      <c r="IM217" s="21"/>
      <c r="IN217" s="21"/>
      <c r="IO217" s="21"/>
      <c r="IP217" s="21"/>
      <c r="IQ217" s="21"/>
      <c r="IR217" s="21"/>
      <c r="IS217" s="21"/>
      <c r="IT217" s="21"/>
      <c r="IU217" s="21"/>
      <c r="IV217" s="21"/>
      <c r="IW217" s="21"/>
      <c r="IX217" s="21"/>
      <c r="IY217" s="21"/>
      <c r="IZ217" s="21"/>
      <c r="JA217" s="21"/>
      <c r="JB217" s="21"/>
      <c r="JC217" s="21"/>
      <c r="JD217" s="21"/>
      <c r="JE217" s="21"/>
      <c r="JF217" s="21"/>
      <c r="JG217" s="21"/>
      <c r="JH217" s="21"/>
      <c r="JI217" s="21"/>
      <c r="JJ217" s="21"/>
      <c r="JK217" s="21"/>
      <c r="JL217" s="21"/>
      <c r="JM217" s="21"/>
      <c r="JN217" s="21"/>
      <c r="JO217" s="21"/>
      <c r="JP217" s="21"/>
      <c r="JQ217" s="21"/>
      <c r="JR217" s="21"/>
      <c r="JS217" s="21"/>
      <c r="JT217" s="21"/>
      <c r="JU217" s="21"/>
      <c r="JV217" s="21"/>
      <c r="JW217" s="21"/>
      <c r="JX217" s="21"/>
      <c r="JY217" s="21"/>
      <c r="JZ217" s="21"/>
      <c r="KA217" s="21"/>
      <c r="KB217" s="21"/>
      <c r="KC217" s="21"/>
      <c r="KD217" s="21"/>
      <c r="KE217" s="21"/>
      <c r="KF217" s="21"/>
      <c r="KG217" s="21"/>
      <c r="KH217" s="21"/>
      <c r="KI217" s="21"/>
      <c r="KJ217" s="21"/>
      <c r="KK217" s="21"/>
      <c r="KL217" s="21"/>
      <c r="KM217" s="21"/>
      <c r="KN217" s="21"/>
      <c r="KO217" s="21"/>
      <c r="KP217" s="21"/>
      <c r="KQ217" s="21"/>
      <c r="KR217" s="21"/>
      <c r="KS217" s="21"/>
      <c r="KT217" s="21"/>
      <c r="KU217" s="21"/>
      <c r="KV217" s="21"/>
      <c r="KW217" s="21"/>
      <c r="KX217" s="21"/>
      <c r="KY217" s="21"/>
      <c r="KZ217" s="21"/>
      <c r="LA217" s="21"/>
      <c r="LB217" s="21"/>
      <c r="LC217" s="21"/>
      <c r="LD217" s="21"/>
      <c r="LE217" s="21"/>
      <c r="LF217" s="21"/>
      <c r="LG217" s="21"/>
      <c r="LH217" s="21"/>
      <c r="LI217" s="21"/>
      <c r="LJ217" s="21"/>
      <c r="LK217" s="21"/>
      <c r="LL217" s="21"/>
      <c r="LM217" s="21"/>
      <c r="LN217" s="21"/>
      <c r="LO217" s="21"/>
      <c r="LP217" s="21"/>
      <c r="LQ217" s="21"/>
      <c r="LR217" s="21"/>
      <c r="LS217" s="21"/>
      <c r="LT217" s="21"/>
      <c r="LU217" s="21"/>
      <c r="LV217" s="21"/>
      <c r="LW217" s="21"/>
      <c r="LX217" s="21"/>
      <c r="LY217" s="21"/>
      <c r="LZ217" s="21"/>
      <c r="MA217" s="21"/>
      <c r="MB217" s="21"/>
      <c r="MC217" s="21"/>
      <c r="MD217" s="21"/>
      <c r="ME217" s="21"/>
      <c r="MF217" s="21"/>
      <c r="MG217" s="21"/>
      <c r="MH217" s="21"/>
      <c r="MI217" s="21"/>
      <c r="MJ217" s="21"/>
      <c r="MK217" s="21"/>
      <c r="ML217" s="21"/>
      <c r="MM217" s="21"/>
      <c r="MN217" s="21"/>
      <c r="MO217" s="21"/>
      <c r="MP217" s="21"/>
      <c r="MQ217" s="21"/>
      <c r="MR217" s="21"/>
      <c r="MS217" s="21"/>
      <c r="MT217" s="21"/>
      <c r="MU217" s="21"/>
      <c r="MV217" s="21"/>
      <c r="MW217" s="21"/>
      <c r="MX217" s="21"/>
      <c r="MY217" s="21"/>
      <c r="MZ217" s="21"/>
      <c r="NA217" s="21"/>
      <c r="NB217" s="21"/>
      <c r="NC217" s="21"/>
      <c r="ND217" s="21"/>
      <c r="NE217" s="21"/>
      <c r="NF217" s="21"/>
      <c r="NG217" s="21"/>
      <c r="NH217" s="21"/>
      <c r="NI217" s="21"/>
      <c r="NJ217" s="21"/>
      <c r="NK217" s="21"/>
      <c r="NL217" s="21"/>
      <c r="NM217" s="21"/>
      <c r="NN217" s="21"/>
      <c r="NO217" s="21"/>
      <c r="NP217" s="21"/>
      <c r="NQ217" s="21"/>
      <c r="NR217" s="21"/>
      <c r="NS217" s="21"/>
      <c r="NT217" s="21"/>
      <c r="NU217" s="21"/>
      <c r="NV217" s="21"/>
      <c r="NW217" s="21"/>
      <c r="NX217" s="21"/>
      <c r="NY217" s="21"/>
      <c r="NZ217" s="21"/>
      <c r="OA217" s="21"/>
      <c r="OB217" s="21"/>
      <c r="OC217" s="21"/>
      <c r="OD217" s="21"/>
      <c r="OE217" s="21"/>
      <c r="OF217" s="21"/>
      <c r="OG217" s="21"/>
      <c r="OH217" s="21"/>
      <c r="OI217" s="21"/>
      <c r="OJ217" s="21"/>
      <c r="OK217" s="21"/>
      <c r="OL217" s="21"/>
      <c r="OM217" s="21"/>
      <c r="ON217" s="21"/>
      <c r="OO217" s="21"/>
      <c r="OP217" s="21"/>
      <c r="OQ217" s="21"/>
      <c r="OR217" s="21"/>
      <c r="OS217" s="21"/>
      <c r="OT217" s="21"/>
      <c r="OU217" s="21"/>
      <c r="OV217" s="21"/>
      <c r="OW217" s="21"/>
      <c r="OX217" s="21"/>
      <c r="OY217" s="21"/>
      <c r="OZ217" s="21"/>
      <c r="PA217" s="21"/>
      <c r="PB217" s="21"/>
      <c r="PC217" s="21"/>
      <c r="PD217" s="21"/>
      <c r="PE217" s="21"/>
      <c r="PF217" s="21"/>
      <c r="PG217" s="21"/>
      <c r="PH217" s="21"/>
      <c r="PI217" s="21"/>
      <c r="PJ217" s="21"/>
      <c r="PK217" s="21"/>
      <c r="PL217" s="21"/>
      <c r="PM217" s="21"/>
      <c r="PN217" s="21"/>
      <c r="PO217" s="21"/>
      <c r="PP217" s="21"/>
      <c r="PQ217" s="21"/>
      <c r="PR217" s="21"/>
      <c r="PS217" s="21"/>
      <c r="PT217" s="21"/>
      <c r="PU217" s="21"/>
      <c r="PV217" s="21"/>
      <c r="PW217" s="21"/>
      <c r="PX217" s="21"/>
      <c r="PY217" s="21"/>
      <c r="PZ217" s="21"/>
      <c r="QA217" s="21"/>
      <c r="QB217" s="21"/>
      <c r="QC217" s="21"/>
      <c r="QD217" s="21"/>
      <c r="QE217" s="21"/>
      <c r="QF217" s="21"/>
      <c r="QG217" s="21"/>
      <c r="QH217" s="21"/>
      <c r="QI217" s="21"/>
      <c r="QJ217" s="21"/>
      <c r="QK217" s="21"/>
      <c r="QL217" s="21"/>
      <c r="QM217" s="21"/>
      <c r="QN217" s="21"/>
      <c r="QO217" s="21"/>
      <c r="QP217" s="21"/>
      <c r="QQ217" s="21"/>
      <c r="QR217" s="21"/>
      <c r="QS217" s="21"/>
      <c r="QT217" s="21"/>
      <c r="QU217" s="21"/>
      <c r="QV217" s="21"/>
      <c r="QW217" s="21"/>
      <c r="QX217" s="21"/>
      <c r="QY217" s="21"/>
      <c r="QZ217" s="21"/>
      <c r="RA217" s="21"/>
      <c r="RB217" s="21"/>
      <c r="RC217" s="21"/>
      <c r="RD217" s="21"/>
      <c r="RE217" s="21"/>
      <c r="RF217" s="21"/>
      <c r="RG217" s="21"/>
      <c r="RH217" s="21"/>
      <c r="RI217" s="21"/>
      <c r="RJ217" s="21"/>
      <c r="RK217" s="21"/>
      <c r="RL217" s="21"/>
      <c r="RM217" s="21"/>
      <c r="RN217" s="21"/>
      <c r="RO217" s="21"/>
      <c r="RP217" s="21"/>
      <c r="RQ217" s="21"/>
      <c r="RR217" s="21"/>
      <c r="RS217" s="21"/>
      <c r="RT217" s="21"/>
      <c r="RU217" s="21"/>
      <c r="RV217" s="21"/>
      <c r="RW217" s="21"/>
      <c r="RX217" s="21"/>
      <c r="RY217" s="21"/>
      <c r="RZ217" s="21"/>
      <c r="SA217" s="21"/>
      <c r="SB217" s="21"/>
      <c r="SC217" s="21"/>
      <c r="SD217" s="21"/>
      <c r="SE217" s="21"/>
      <c r="SF217" s="21"/>
      <c r="SG217" s="21"/>
      <c r="SH217" s="21"/>
      <c r="SI217" s="21"/>
      <c r="SJ217" s="21"/>
      <c r="SK217" s="21"/>
      <c r="SL217" s="21"/>
      <c r="SM217" s="21"/>
      <c r="SN217" s="21"/>
      <c r="SO217" s="21"/>
      <c r="SP217" s="21"/>
      <c r="SQ217" s="21"/>
      <c r="SR217" s="21"/>
      <c r="SS217" s="21"/>
      <c r="ST217" s="21"/>
      <c r="SU217" s="21"/>
      <c r="SV217" s="21"/>
      <c r="SW217" s="21"/>
      <c r="SX217" s="21"/>
      <c r="SY217" s="21"/>
      <c r="SZ217" s="21"/>
      <c r="TA217" s="21"/>
      <c r="TB217" s="21"/>
      <c r="TC217" s="21"/>
      <c r="TD217" s="21"/>
      <c r="TE217" s="21"/>
      <c r="TF217" s="21"/>
      <c r="TG217" s="21"/>
      <c r="TH217" s="21"/>
      <c r="TI217" s="21"/>
      <c r="TJ217" s="21"/>
      <c r="TK217" s="21"/>
      <c r="TL217" s="21"/>
      <c r="TM217" s="21"/>
      <c r="TN217" s="21"/>
      <c r="TO217" s="21"/>
      <c r="TP217" s="21"/>
      <c r="TQ217" s="21"/>
      <c r="TR217" s="21"/>
      <c r="TS217" s="21"/>
      <c r="TT217" s="21"/>
      <c r="TU217" s="21"/>
      <c r="TV217" s="21"/>
      <c r="TW217" s="21"/>
      <c r="TX217" s="21"/>
      <c r="TY217" s="21"/>
      <c r="TZ217" s="21"/>
      <c r="UA217" s="21"/>
      <c r="UB217" s="21"/>
      <c r="UC217" s="21"/>
      <c r="UD217" s="21"/>
      <c r="UE217" s="21"/>
      <c r="UF217" s="21"/>
      <c r="UG217" s="21"/>
      <c r="UH217" s="21"/>
      <c r="UI217" s="21"/>
      <c r="UJ217" s="21"/>
      <c r="UK217" s="21"/>
      <c r="UL217" s="21"/>
      <c r="UM217" s="21"/>
      <c r="UN217" s="21"/>
      <c r="UO217" s="21"/>
      <c r="UP217" s="21"/>
      <c r="UQ217" s="21"/>
      <c r="UR217" s="21"/>
      <c r="US217" s="21"/>
      <c r="UT217" s="21"/>
      <c r="UU217" s="21"/>
      <c r="UV217" s="21"/>
      <c r="UW217" s="21"/>
      <c r="UX217" s="21"/>
      <c r="UY217" s="21"/>
      <c r="UZ217" s="21"/>
      <c r="VA217" s="21"/>
      <c r="VB217" s="21"/>
      <c r="VC217" s="21"/>
      <c r="VD217" s="21"/>
      <c r="VE217" s="21"/>
      <c r="VF217" s="21"/>
      <c r="VG217" s="21"/>
      <c r="VH217" s="21"/>
      <c r="VI217" s="21"/>
      <c r="VJ217" s="21"/>
      <c r="VK217" s="21"/>
      <c r="VL217" s="21"/>
      <c r="VM217" s="21"/>
      <c r="VN217" s="21"/>
      <c r="VO217" s="21"/>
      <c r="VP217" s="21"/>
      <c r="VQ217" s="21"/>
      <c r="VR217" s="21"/>
      <c r="VS217" s="21"/>
      <c r="VT217" s="21"/>
      <c r="VU217" s="21"/>
      <c r="VV217" s="21"/>
      <c r="VW217" s="21"/>
      <c r="VX217" s="21"/>
      <c r="VY217" s="21"/>
      <c r="VZ217" s="21"/>
      <c r="WA217" s="21"/>
      <c r="WB217" s="21"/>
      <c r="WC217" s="21"/>
      <c r="WD217" s="21"/>
      <c r="WE217" s="21"/>
      <c r="WF217" s="21"/>
      <c r="WG217" s="21"/>
      <c r="WH217" s="21"/>
      <c r="WI217" s="21"/>
      <c r="WJ217" s="21"/>
      <c r="WK217" s="21"/>
      <c r="WL217" s="21"/>
      <c r="WM217" s="21"/>
      <c r="WN217" s="21"/>
      <c r="WO217" s="21"/>
      <c r="WP217" s="21"/>
      <c r="WQ217" s="21"/>
      <c r="WR217" s="21"/>
      <c r="WS217" s="21"/>
      <c r="WT217" s="21"/>
      <c r="WU217" s="21"/>
      <c r="WV217" s="21"/>
      <c r="WW217" s="21"/>
      <c r="WX217" s="21"/>
      <c r="WY217" s="21"/>
      <c r="WZ217" s="21"/>
      <c r="XA217" s="21"/>
      <c r="XB217" s="21"/>
      <c r="XC217" s="21"/>
      <c r="XD217" s="21"/>
      <c r="XE217" s="21"/>
      <c r="XF217" s="21"/>
      <c r="XG217" s="21"/>
      <c r="XH217" s="21"/>
      <c r="XI217" s="21"/>
      <c r="XJ217" s="21"/>
      <c r="XK217" s="21"/>
      <c r="XL217" s="21"/>
      <c r="XM217" s="21"/>
      <c r="XN217" s="21"/>
      <c r="XO217" s="21"/>
      <c r="XP217" s="21"/>
      <c r="XQ217" s="21"/>
      <c r="XR217" s="21"/>
      <c r="XS217" s="21"/>
      <c r="XT217" s="21"/>
      <c r="XU217" s="21"/>
      <c r="XV217" s="21"/>
      <c r="XW217" s="21"/>
      <c r="XX217" s="21"/>
      <c r="XY217" s="21"/>
      <c r="XZ217" s="21"/>
      <c r="YA217" s="21"/>
      <c r="YB217" s="21"/>
      <c r="YC217" s="21"/>
      <c r="YD217" s="21"/>
      <c r="YE217" s="21"/>
      <c r="YF217" s="21"/>
      <c r="YG217" s="21"/>
      <c r="YH217" s="21"/>
      <c r="YI217" s="21"/>
      <c r="YJ217" s="21"/>
      <c r="YK217" s="21"/>
      <c r="YL217" s="21"/>
      <c r="YM217" s="21"/>
      <c r="YN217" s="21"/>
      <c r="YO217" s="21"/>
      <c r="YP217" s="21"/>
      <c r="YQ217" s="21"/>
      <c r="YR217" s="21"/>
      <c r="YS217" s="21"/>
      <c r="YT217" s="21"/>
      <c r="YU217" s="21"/>
      <c r="YV217" s="21"/>
      <c r="YW217" s="21"/>
      <c r="YX217" s="21"/>
      <c r="YY217" s="21"/>
      <c r="YZ217" s="21"/>
      <c r="ZA217" s="21"/>
      <c r="ZB217" s="21"/>
      <c r="ZC217" s="21"/>
      <c r="ZD217" s="21"/>
      <c r="ZE217" s="21"/>
      <c r="ZF217" s="21"/>
      <c r="ZG217" s="21"/>
      <c r="ZH217" s="21"/>
      <c r="ZI217" s="21"/>
      <c r="ZJ217" s="21"/>
      <c r="ZK217" s="21"/>
      <c r="ZL217" s="21"/>
      <c r="ZM217" s="21"/>
      <c r="ZN217" s="21"/>
      <c r="ZO217" s="21"/>
      <c r="ZP217" s="21"/>
      <c r="ZQ217" s="21"/>
      <c r="ZR217" s="21"/>
      <c r="ZS217" s="21"/>
      <c r="ZT217" s="21"/>
      <c r="ZU217" s="21"/>
      <c r="ZV217" s="21"/>
      <c r="ZW217" s="21"/>
      <c r="ZX217" s="21"/>
      <c r="ZY217" s="21"/>
      <c r="ZZ217" s="21"/>
      <c r="AAA217" s="21"/>
      <c r="AAB217" s="21"/>
      <c r="AAC217" s="21"/>
      <c r="AAD217" s="21"/>
      <c r="AAE217" s="21"/>
      <c r="AAF217" s="21"/>
      <c r="AAG217" s="21"/>
      <c r="AAH217" s="21"/>
      <c r="AAI217" s="21"/>
      <c r="AAJ217" s="21"/>
      <c r="AAK217" s="21"/>
      <c r="AAL217" s="21"/>
      <c r="AAM217" s="21"/>
      <c r="AAN217" s="21"/>
      <c r="AAO217" s="21"/>
      <c r="AAP217" s="21"/>
      <c r="AAQ217" s="21"/>
      <c r="AAR217" s="21"/>
      <c r="AAS217" s="21"/>
      <c r="AAT217" s="21"/>
      <c r="AAU217" s="21"/>
      <c r="AAV217" s="21"/>
      <c r="AAW217" s="21"/>
      <c r="AAX217" s="21"/>
      <c r="AAY217" s="21"/>
      <c r="AAZ217" s="21"/>
      <c r="ABA217" s="21"/>
      <c r="ABB217" s="21"/>
      <c r="ABC217" s="21"/>
      <c r="ABD217" s="21"/>
      <c r="ABE217" s="21"/>
      <c r="ABF217" s="21"/>
      <c r="ABG217" s="21"/>
      <c r="ABH217" s="21"/>
      <c r="ABI217" s="21"/>
      <c r="ABJ217" s="21"/>
      <c r="ABK217" s="21"/>
      <c r="ABL217" s="21"/>
      <c r="ABM217" s="21"/>
      <c r="ABN217" s="21"/>
      <c r="ABO217" s="21"/>
      <c r="ABP217" s="21"/>
      <c r="ABQ217" s="21"/>
      <c r="ABR217" s="21"/>
      <c r="ABS217" s="21"/>
      <c r="ABT217" s="21"/>
      <c r="ABU217" s="21"/>
      <c r="ABV217" s="21"/>
      <c r="ABW217" s="21"/>
      <c r="ABX217" s="21"/>
      <c r="ABY217" s="21"/>
      <c r="ABZ217" s="21"/>
      <c r="ACA217" s="21"/>
      <c r="ACB217" s="21"/>
      <c r="ACC217" s="21"/>
      <c r="ACD217" s="21"/>
      <c r="ACE217" s="21"/>
      <c r="ACF217" s="21"/>
      <c r="ACG217" s="21"/>
      <c r="ACH217" s="21"/>
      <c r="ACI217" s="21"/>
      <c r="ACJ217" s="21"/>
      <c r="ACK217" s="21"/>
      <c r="ACL217" s="21"/>
      <c r="ACM217" s="21"/>
      <c r="ACN217" s="21"/>
      <c r="ACO217" s="21"/>
      <c r="ACP217" s="21"/>
      <c r="ACQ217" s="21"/>
      <c r="ACR217" s="21"/>
      <c r="ACS217" s="21"/>
      <c r="ACT217" s="21"/>
      <c r="ACU217" s="21"/>
      <c r="ACV217" s="21"/>
      <c r="ACW217" s="21"/>
      <c r="ACX217" s="21"/>
      <c r="ACY217" s="21"/>
      <c r="ACZ217" s="21"/>
      <c r="ADA217" s="21"/>
      <c r="ADB217" s="21"/>
      <c r="ADC217" s="21"/>
      <c r="ADD217" s="21"/>
      <c r="ADE217" s="21"/>
      <c r="ADF217" s="21"/>
      <c r="ADG217" s="21"/>
      <c r="ADH217" s="21"/>
      <c r="ADI217" s="21"/>
      <c r="ADJ217" s="21"/>
      <c r="ADK217" s="21"/>
      <c r="ADL217" s="21"/>
      <c r="ADM217" s="21"/>
      <c r="ADN217" s="21"/>
      <c r="ADO217" s="21"/>
      <c r="ADP217" s="21"/>
      <c r="ADQ217" s="21"/>
      <c r="ADR217" s="21"/>
      <c r="ADS217" s="21"/>
      <c r="ADT217" s="21"/>
      <c r="ADU217" s="21"/>
      <c r="ADV217" s="21"/>
      <c r="ADW217" s="21"/>
      <c r="ADX217" s="21"/>
      <c r="ADY217" s="21"/>
      <c r="ADZ217" s="21"/>
      <c r="AEA217" s="21"/>
      <c r="AEB217" s="21"/>
      <c r="AEC217" s="21"/>
      <c r="AED217" s="21"/>
      <c r="AEE217" s="21"/>
      <c r="AEF217" s="21"/>
      <c r="AEG217" s="21"/>
      <c r="AEH217" s="21"/>
      <c r="AEI217" s="21"/>
      <c r="AEJ217" s="21"/>
      <c r="AEK217" s="21"/>
      <c r="AEL217" s="21"/>
      <c r="AEM217" s="21"/>
      <c r="AEN217" s="21"/>
      <c r="AEO217" s="21"/>
      <c r="AEP217" s="21"/>
      <c r="AEQ217" s="21"/>
      <c r="AER217" s="21"/>
      <c r="AES217" s="21"/>
      <c r="AET217" s="21"/>
      <c r="AEU217" s="21"/>
      <c r="AEV217" s="21"/>
      <c r="AEW217" s="21"/>
      <c r="AEX217" s="21"/>
      <c r="AEY217" s="21"/>
      <c r="AEZ217" s="21"/>
      <c r="AFA217" s="21"/>
      <c r="AFB217" s="21"/>
      <c r="AFC217" s="21"/>
      <c r="AFD217" s="21"/>
      <c r="AFE217" s="21"/>
      <c r="AFF217" s="21"/>
      <c r="AFG217" s="21"/>
      <c r="AFH217" s="21"/>
      <c r="AFI217" s="21"/>
      <c r="AFJ217" s="21"/>
      <c r="AFK217" s="21"/>
      <c r="AFL217" s="21"/>
      <c r="AFM217" s="21"/>
      <c r="AFN217" s="21"/>
      <c r="AFO217" s="21"/>
      <c r="AFP217" s="21"/>
      <c r="AFQ217" s="21"/>
      <c r="AFR217" s="21"/>
      <c r="AFS217" s="21"/>
      <c r="AFT217" s="21"/>
      <c r="AFU217" s="21"/>
      <c r="AFV217" s="21"/>
      <c r="AFW217" s="21"/>
      <c r="AFX217" s="21"/>
      <c r="AFY217" s="21"/>
      <c r="AFZ217" s="21"/>
      <c r="AGA217" s="21"/>
      <c r="AGB217" s="21"/>
      <c r="AGC217" s="21"/>
      <c r="AGD217" s="21"/>
      <c r="AGE217" s="21"/>
      <c r="AGF217" s="21"/>
      <c r="AGG217" s="21"/>
      <c r="AGH217" s="21"/>
      <c r="AGI217" s="21"/>
      <c r="AGJ217" s="21"/>
      <c r="AGK217" s="21"/>
      <c r="AGL217" s="21"/>
      <c r="AGM217" s="21"/>
      <c r="AGN217" s="21"/>
      <c r="AGO217" s="21"/>
      <c r="AGP217" s="21"/>
      <c r="AGQ217" s="21"/>
      <c r="AGR217" s="21"/>
      <c r="AGS217" s="21"/>
      <c r="AGT217" s="21"/>
      <c r="AGU217" s="21"/>
      <c r="AGV217" s="21"/>
      <c r="AGW217" s="21"/>
      <c r="AGX217" s="21"/>
      <c r="AGY217" s="21"/>
      <c r="AGZ217" s="21"/>
      <c r="AHA217" s="21"/>
      <c r="AHB217" s="21"/>
      <c r="AHC217" s="21"/>
      <c r="AHD217" s="21"/>
      <c r="AHE217" s="21"/>
      <c r="AHF217" s="21"/>
      <c r="AHG217" s="21"/>
      <c r="AHH217" s="21"/>
      <c r="AHI217" s="21"/>
      <c r="AHJ217" s="21"/>
      <c r="AHK217" s="21"/>
      <c r="AHL217" s="21"/>
      <c r="AHM217" s="21"/>
      <c r="AHN217" s="21"/>
      <c r="AHO217" s="21"/>
      <c r="AHP217" s="21"/>
      <c r="AHQ217" s="21"/>
      <c r="AHR217" s="21"/>
      <c r="AHS217" s="21"/>
      <c r="AHT217" s="21"/>
      <c r="AHU217" s="21"/>
      <c r="AHV217" s="21"/>
      <c r="AHW217" s="21"/>
      <c r="AHX217" s="21"/>
      <c r="AHY217" s="21"/>
      <c r="AHZ217" s="21"/>
      <c r="AIA217" s="21"/>
      <c r="AIB217" s="21"/>
      <c r="AIC217" s="21"/>
      <c r="AID217" s="21"/>
      <c r="AIE217" s="21"/>
      <c r="AIF217" s="21"/>
      <c r="AIG217" s="21"/>
      <c r="AIH217" s="21"/>
      <c r="AII217" s="21"/>
      <c r="AIJ217" s="21"/>
      <c r="AIK217" s="21"/>
      <c r="AIL217" s="21"/>
      <c r="AIM217" s="21"/>
      <c r="AIN217" s="21"/>
      <c r="AIO217" s="21"/>
      <c r="AIP217" s="21"/>
      <c r="AIQ217" s="21"/>
      <c r="AIR217" s="21"/>
      <c r="AIS217" s="21"/>
      <c r="AIT217" s="21"/>
      <c r="AIU217" s="21"/>
      <c r="AIV217" s="21"/>
      <c r="AIW217" s="21"/>
      <c r="AIX217" s="21"/>
      <c r="AIY217" s="21"/>
      <c r="AIZ217" s="21"/>
      <c r="AJA217" s="21"/>
      <c r="AJB217" s="21"/>
      <c r="AJC217" s="21"/>
      <c r="AJD217" s="21"/>
      <c r="AJE217" s="21"/>
      <c r="AJF217" s="21"/>
      <c r="AJG217" s="21"/>
      <c r="AJH217" s="21"/>
      <c r="AJI217" s="21"/>
      <c r="AJJ217" s="21"/>
      <c r="AJK217" s="21"/>
      <c r="AJL217" s="21"/>
      <c r="AJM217" s="21"/>
      <c r="AJN217" s="21"/>
      <c r="AJO217" s="21"/>
      <c r="AJP217" s="21"/>
      <c r="AJQ217" s="21"/>
      <c r="AJR217" s="21"/>
      <c r="AJS217" s="21"/>
      <c r="AJT217" s="21"/>
      <c r="AJU217" s="21"/>
      <c r="AJV217" s="21"/>
      <c r="AJW217" s="21"/>
      <c r="AJX217" s="21"/>
      <c r="AJY217" s="21"/>
      <c r="AJZ217" s="21"/>
      <c r="AKA217" s="21"/>
      <c r="AKB217" s="21"/>
      <c r="AKC217" s="21"/>
      <c r="AKD217" s="21"/>
      <c r="AKE217" s="21"/>
      <c r="AKF217" s="21"/>
      <c r="AKG217" s="21"/>
      <c r="AKH217" s="21"/>
      <c r="AKI217" s="21"/>
      <c r="AKJ217" s="21"/>
      <c r="AKK217" s="21"/>
      <c r="AKL217" s="21"/>
      <c r="AKM217" s="21"/>
      <c r="AKN217" s="21"/>
      <c r="AKO217" s="21"/>
      <c r="AKP217" s="21"/>
      <c r="AKQ217" s="21"/>
      <c r="AKR217" s="21"/>
      <c r="AKS217" s="21"/>
      <c r="AKT217" s="21"/>
      <c r="AKU217" s="21"/>
      <c r="AKV217" s="21"/>
      <c r="AKW217" s="21"/>
      <c r="AKX217" s="21"/>
      <c r="AKY217" s="21"/>
      <c r="AKZ217" s="21"/>
      <c r="ALA217" s="21"/>
      <c r="ALB217" s="21"/>
      <c r="ALC217" s="21"/>
      <c r="ALD217" s="21"/>
      <c r="ALE217" s="21"/>
      <c r="ALF217" s="21"/>
      <c r="ALG217" s="21"/>
      <c r="ALH217" s="21"/>
      <c r="ALI217" s="21"/>
      <c r="ALJ217" s="21"/>
      <c r="ALK217" s="21"/>
      <c r="ALL217" s="21"/>
      <c r="ALM217" s="21"/>
      <c r="ALN217" s="21"/>
      <c r="ALO217" s="21"/>
      <c r="ALP217" s="21"/>
      <c r="ALQ217" s="21"/>
      <c r="ALR217" s="21"/>
      <c r="ALS217" s="21"/>
      <c r="ALT217" s="21"/>
      <c r="ALU217" s="21"/>
      <c r="ALV217" s="21"/>
      <c r="ALW217" s="21"/>
      <c r="ALX217" s="21"/>
      <c r="ALY217" s="21"/>
      <c r="ALZ217" s="21"/>
      <c r="AMA217" s="21"/>
      <c r="AMB217" s="21"/>
      <c r="AMC217" s="21"/>
      <c r="AMD217" s="21"/>
      <c r="AME217" s="21"/>
      <c r="AMF217" s="21"/>
      <c r="AMG217" s="21"/>
      <c r="AMH217" s="21"/>
      <c r="AMI217" s="21"/>
      <c r="AMJ217" s="21"/>
      <c r="AMK217" s="21"/>
      <c r="AML217" s="21"/>
      <c r="AMM217" s="21"/>
      <c r="AMN217" s="21"/>
      <c r="AMO217" s="21"/>
      <c r="AMP217" s="21"/>
      <c r="AMQ217" s="21"/>
      <c r="AMR217" s="21"/>
      <c r="AMS217" s="21"/>
      <c r="AMT217" s="21"/>
      <c r="AMU217" s="21"/>
      <c r="AMV217" s="21"/>
      <c r="AMW217" s="21"/>
    </row>
    <row r="218" spans="1:1037" s="33" customFormat="1" ht="52.5" hidden="1" thickTop="1" thickBot="1" x14ac:dyDescent="0.25">
      <c r="A218" s="23" t="s">
        <v>50</v>
      </c>
      <c r="B218" s="23" t="s">
        <v>141</v>
      </c>
      <c r="C218" s="23" t="s">
        <v>142</v>
      </c>
      <c r="D218" s="23" t="s">
        <v>83</v>
      </c>
      <c r="E218" s="23" t="s">
        <v>1051</v>
      </c>
      <c r="F218" s="23" t="s">
        <v>1066</v>
      </c>
      <c r="G218" s="23" t="s">
        <v>1062</v>
      </c>
      <c r="H218" s="23" t="s">
        <v>1062</v>
      </c>
      <c r="I218" s="24" t="s">
        <v>1729</v>
      </c>
      <c r="J218" s="189" t="str">
        <f>+VLOOKUP(I218,Feuil1!A:C,2,FALSE)</f>
        <v>R2-2-1-7</v>
      </c>
      <c r="K218" s="24" t="s">
        <v>144</v>
      </c>
      <c r="L218" s="29"/>
      <c r="M218" s="59">
        <v>4</v>
      </c>
      <c r="N218" s="60">
        <v>4</v>
      </c>
      <c r="O218" s="42">
        <f t="shared" si="15"/>
        <v>16</v>
      </c>
      <c r="P218" s="42">
        <f t="shared" si="16"/>
        <v>3</v>
      </c>
      <c r="Q218" s="44"/>
      <c r="R218" s="59">
        <v>5</v>
      </c>
      <c r="S218" s="25"/>
      <c r="T218" s="59">
        <v>5</v>
      </c>
      <c r="U218" s="25"/>
      <c r="V218" s="59">
        <v>5</v>
      </c>
      <c r="W218" s="41">
        <f t="shared" si="17"/>
        <v>15</v>
      </c>
      <c r="X218" s="50">
        <f t="shared" si="18"/>
        <v>1</v>
      </c>
      <c r="Y218" s="52">
        <f t="shared" si="19"/>
        <v>3</v>
      </c>
      <c r="Z218" s="23"/>
      <c r="AA218" s="111"/>
      <c r="AB218" s="23"/>
      <c r="AC218" s="23"/>
      <c r="AD218" s="84" t="s">
        <v>1762</v>
      </c>
      <c r="AE218" s="21"/>
      <c r="AF218" s="21"/>
      <c r="AG218" s="21"/>
      <c r="AH218" s="21"/>
      <c r="AI218" s="21"/>
      <c r="AJ218" s="21"/>
      <c r="AK218" s="21"/>
      <c r="AL218" s="21"/>
      <c r="AM218" s="21"/>
      <c r="AN218" s="21"/>
      <c r="AO218" s="21"/>
      <c r="AP218" s="21"/>
      <c r="AQ218" s="21"/>
      <c r="AR218" s="21"/>
      <c r="AS218" s="21"/>
      <c r="AT218" s="21"/>
      <c r="AU218" s="21"/>
      <c r="AV218" s="21"/>
      <c r="AW218" s="21"/>
      <c r="AX218" s="21"/>
      <c r="AY218" s="21"/>
      <c r="AZ218" s="21"/>
      <c r="BA218" s="21"/>
      <c r="BB218" s="21"/>
      <c r="BC218" s="21"/>
      <c r="BD218" s="21"/>
      <c r="BE218" s="21"/>
      <c r="BF218" s="21"/>
      <c r="BG218" s="21"/>
      <c r="BH218" s="21"/>
      <c r="BI218" s="21"/>
      <c r="BJ218" s="21"/>
      <c r="BK218" s="21"/>
      <c r="BL218" s="21"/>
      <c r="BM218" s="21"/>
      <c r="BN218" s="21"/>
      <c r="BO218" s="21"/>
      <c r="BP218" s="21"/>
      <c r="BQ218" s="21"/>
      <c r="BR218" s="21"/>
      <c r="BS218" s="21"/>
      <c r="BT218" s="21"/>
      <c r="BU218" s="21"/>
      <c r="BV218" s="21"/>
      <c r="BW218" s="21"/>
      <c r="BX218" s="21"/>
      <c r="BY218" s="21"/>
      <c r="BZ218" s="21"/>
      <c r="CA218" s="21"/>
      <c r="CB218" s="21"/>
      <c r="CC218" s="21"/>
      <c r="CD218" s="21"/>
      <c r="CE218" s="21"/>
      <c r="CF218" s="21"/>
      <c r="CG218" s="21"/>
      <c r="CH218" s="21"/>
      <c r="CI218" s="21"/>
      <c r="CJ218" s="21"/>
      <c r="CK218" s="21"/>
      <c r="CL218" s="21"/>
      <c r="CM218" s="21"/>
      <c r="CN218" s="21"/>
      <c r="CO218" s="21"/>
      <c r="CP218" s="21"/>
      <c r="CQ218" s="21"/>
      <c r="CR218" s="21"/>
      <c r="CS218" s="21"/>
      <c r="CT218" s="21"/>
      <c r="CU218" s="21"/>
      <c r="CV218" s="21"/>
      <c r="CW218" s="21"/>
      <c r="CX218" s="21"/>
      <c r="CY218" s="21"/>
      <c r="CZ218" s="21"/>
      <c r="DA218" s="21"/>
      <c r="DB218" s="21"/>
      <c r="DC218" s="21"/>
      <c r="DD218" s="21"/>
      <c r="DE218" s="21"/>
      <c r="DF218" s="21"/>
      <c r="DG218" s="21"/>
      <c r="DH218" s="21"/>
      <c r="DI218" s="21"/>
      <c r="DJ218" s="21"/>
      <c r="DK218" s="21"/>
      <c r="DL218" s="21"/>
      <c r="DM218" s="21"/>
      <c r="DN218" s="21"/>
      <c r="DO218" s="21"/>
      <c r="DP218" s="21"/>
      <c r="DQ218" s="21"/>
      <c r="DR218" s="21"/>
      <c r="DS218" s="21"/>
      <c r="DT218" s="21"/>
      <c r="DU218" s="21"/>
      <c r="DV218" s="21"/>
      <c r="DW218" s="21"/>
      <c r="DX218" s="21"/>
      <c r="DY218" s="21"/>
      <c r="DZ218" s="21"/>
      <c r="EA218" s="21"/>
      <c r="EB218" s="21"/>
      <c r="EC218" s="21"/>
      <c r="ED218" s="21"/>
      <c r="EE218" s="21"/>
      <c r="EF218" s="21"/>
      <c r="EG218" s="21"/>
      <c r="EH218" s="21"/>
      <c r="EI218" s="21"/>
      <c r="EJ218" s="21"/>
      <c r="EK218" s="21"/>
      <c r="EL218" s="21"/>
      <c r="EM218" s="21"/>
      <c r="EN218" s="21"/>
      <c r="EO218" s="21"/>
      <c r="EP218" s="21"/>
      <c r="EQ218" s="21"/>
      <c r="ER218" s="21"/>
      <c r="ES218" s="21"/>
      <c r="ET218" s="21"/>
      <c r="EU218" s="21"/>
      <c r="EV218" s="21"/>
      <c r="EW218" s="21"/>
      <c r="EX218" s="21"/>
      <c r="EY218" s="21"/>
      <c r="EZ218" s="21"/>
      <c r="FA218" s="21"/>
      <c r="FB218" s="21"/>
      <c r="FC218" s="21"/>
      <c r="FD218" s="21"/>
      <c r="FE218" s="21"/>
      <c r="FF218" s="21"/>
      <c r="FG218" s="21"/>
      <c r="FH218" s="21"/>
      <c r="FI218" s="21"/>
      <c r="FJ218" s="21"/>
      <c r="FK218" s="21"/>
      <c r="FL218" s="21"/>
      <c r="FM218" s="21"/>
      <c r="FN218" s="21"/>
      <c r="FO218" s="21"/>
      <c r="FP218" s="21"/>
      <c r="FQ218" s="21"/>
      <c r="FR218" s="21"/>
      <c r="FS218" s="21"/>
      <c r="FT218" s="21"/>
      <c r="FU218" s="21"/>
      <c r="FV218" s="21"/>
      <c r="FW218" s="21"/>
      <c r="FX218" s="21"/>
      <c r="FY218" s="21"/>
      <c r="FZ218" s="21"/>
      <c r="GA218" s="21"/>
      <c r="GB218" s="21"/>
      <c r="GC218" s="21"/>
      <c r="GD218" s="21"/>
      <c r="GE218" s="21"/>
      <c r="GF218" s="21"/>
      <c r="GG218" s="21"/>
      <c r="GH218" s="21"/>
      <c r="GI218" s="21"/>
      <c r="GJ218" s="21"/>
      <c r="GK218" s="21"/>
      <c r="GL218" s="21"/>
      <c r="GM218" s="21"/>
      <c r="GN218" s="21"/>
      <c r="GO218" s="21"/>
      <c r="GP218" s="21"/>
      <c r="GQ218" s="21"/>
      <c r="GR218" s="21"/>
      <c r="GS218" s="21"/>
      <c r="GT218" s="21"/>
      <c r="GU218" s="21"/>
      <c r="GV218" s="21"/>
      <c r="GW218" s="21"/>
      <c r="GX218" s="21"/>
      <c r="GY218" s="21"/>
      <c r="GZ218" s="21"/>
      <c r="HA218" s="21"/>
      <c r="HB218" s="21"/>
      <c r="HC218" s="21"/>
      <c r="HD218" s="21"/>
      <c r="HE218" s="21"/>
      <c r="HF218" s="21"/>
      <c r="HG218" s="21"/>
      <c r="HH218" s="21"/>
      <c r="HI218" s="21"/>
      <c r="HJ218" s="21"/>
      <c r="HK218" s="21"/>
      <c r="HL218" s="21"/>
      <c r="HM218" s="21"/>
      <c r="HN218" s="21"/>
      <c r="HO218" s="21"/>
      <c r="HP218" s="21"/>
      <c r="HQ218" s="21"/>
      <c r="HR218" s="21"/>
      <c r="HS218" s="21"/>
      <c r="HT218" s="21"/>
      <c r="HU218" s="21"/>
      <c r="HV218" s="21"/>
      <c r="HW218" s="21"/>
      <c r="HX218" s="21"/>
      <c r="HY218" s="21"/>
      <c r="HZ218" s="21"/>
      <c r="IA218" s="21"/>
      <c r="IB218" s="21"/>
      <c r="IC218" s="21"/>
      <c r="ID218" s="21"/>
      <c r="IE218" s="21"/>
      <c r="IF218" s="21"/>
      <c r="IG218" s="21"/>
      <c r="IH218" s="21"/>
      <c r="II218" s="21"/>
      <c r="IJ218" s="21"/>
      <c r="IK218" s="21"/>
      <c r="IL218" s="21"/>
      <c r="IM218" s="21"/>
      <c r="IN218" s="21"/>
      <c r="IO218" s="21"/>
      <c r="IP218" s="21"/>
      <c r="IQ218" s="21"/>
      <c r="IR218" s="21"/>
      <c r="IS218" s="21"/>
      <c r="IT218" s="21"/>
      <c r="IU218" s="21"/>
      <c r="IV218" s="21"/>
      <c r="IW218" s="21"/>
      <c r="IX218" s="21"/>
      <c r="IY218" s="21"/>
      <c r="IZ218" s="21"/>
      <c r="JA218" s="21"/>
      <c r="JB218" s="21"/>
      <c r="JC218" s="21"/>
      <c r="JD218" s="21"/>
      <c r="JE218" s="21"/>
      <c r="JF218" s="21"/>
      <c r="JG218" s="21"/>
      <c r="JH218" s="21"/>
      <c r="JI218" s="21"/>
      <c r="JJ218" s="21"/>
      <c r="JK218" s="21"/>
      <c r="JL218" s="21"/>
      <c r="JM218" s="21"/>
      <c r="JN218" s="21"/>
      <c r="JO218" s="21"/>
      <c r="JP218" s="21"/>
      <c r="JQ218" s="21"/>
      <c r="JR218" s="21"/>
      <c r="JS218" s="21"/>
      <c r="JT218" s="21"/>
      <c r="JU218" s="21"/>
      <c r="JV218" s="21"/>
      <c r="JW218" s="21"/>
      <c r="JX218" s="21"/>
      <c r="JY218" s="21"/>
      <c r="JZ218" s="21"/>
      <c r="KA218" s="21"/>
      <c r="KB218" s="21"/>
      <c r="KC218" s="21"/>
      <c r="KD218" s="21"/>
      <c r="KE218" s="21"/>
      <c r="KF218" s="21"/>
      <c r="KG218" s="21"/>
      <c r="KH218" s="21"/>
      <c r="KI218" s="21"/>
      <c r="KJ218" s="21"/>
      <c r="KK218" s="21"/>
      <c r="KL218" s="21"/>
      <c r="KM218" s="21"/>
      <c r="KN218" s="21"/>
      <c r="KO218" s="21"/>
      <c r="KP218" s="21"/>
      <c r="KQ218" s="21"/>
      <c r="KR218" s="21"/>
      <c r="KS218" s="21"/>
      <c r="KT218" s="21"/>
      <c r="KU218" s="21"/>
      <c r="KV218" s="21"/>
      <c r="KW218" s="21"/>
      <c r="KX218" s="21"/>
      <c r="KY218" s="21"/>
      <c r="KZ218" s="21"/>
      <c r="LA218" s="21"/>
      <c r="LB218" s="21"/>
      <c r="LC218" s="21"/>
      <c r="LD218" s="21"/>
      <c r="LE218" s="21"/>
      <c r="LF218" s="21"/>
      <c r="LG218" s="21"/>
      <c r="LH218" s="21"/>
      <c r="LI218" s="21"/>
      <c r="LJ218" s="21"/>
      <c r="LK218" s="21"/>
      <c r="LL218" s="21"/>
      <c r="LM218" s="21"/>
      <c r="LN218" s="21"/>
      <c r="LO218" s="21"/>
      <c r="LP218" s="21"/>
      <c r="LQ218" s="21"/>
      <c r="LR218" s="21"/>
      <c r="LS218" s="21"/>
      <c r="LT218" s="21"/>
      <c r="LU218" s="21"/>
      <c r="LV218" s="21"/>
      <c r="LW218" s="21"/>
      <c r="LX218" s="21"/>
      <c r="LY218" s="21"/>
      <c r="LZ218" s="21"/>
      <c r="MA218" s="21"/>
      <c r="MB218" s="21"/>
      <c r="MC218" s="21"/>
      <c r="MD218" s="21"/>
      <c r="ME218" s="21"/>
      <c r="MF218" s="21"/>
      <c r="MG218" s="21"/>
      <c r="MH218" s="21"/>
      <c r="MI218" s="21"/>
      <c r="MJ218" s="21"/>
      <c r="MK218" s="21"/>
      <c r="ML218" s="21"/>
      <c r="MM218" s="21"/>
      <c r="MN218" s="21"/>
      <c r="MO218" s="21"/>
      <c r="MP218" s="21"/>
      <c r="MQ218" s="21"/>
      <c r="MR218" s="21"/>
      <c r="MS218" s="21"/>
      <c r="MT218" s="21"/>
      <c r="MU218" s="21"/>
      <c r="MV218" s="21"/>
      <c r="MW218" s="21"/>
      <c r="MX218" s="21"/>
      <c r="MY218" s="21"/>
      <c r="MZ218" s="21"/>
      <c r="NA218" s="21"/>
      <c r="NB218" s="21"/>
      <c r="NC218" s="21"/>
      <c r="ND218" s="21"/>
      <c r="NE218" s="21"/>
      <c r="NF218" s="21"/>
      <c r="NG218" s="21"/>
      <c r="NH218" s="21"/>
      <c r="NI218" s="21"/>
      <c r="NJ218" s="21"/>
      <c r="NK218" s="21"/>
      <c r="NL218" s="21"/>
      <c r="NM218" s="21"/>
      <c r="NN218" s="21"/>
      <c r="NO218" s="21"/>
      <c r="NP218" s="21"/>
      <c r="NQ218" s="21"/>
      <c r="NR218" s="21"/>
      <c r="NS218" s="21"/>
      <c r="NT218" s="21"/>
      <c r="NU218" s="21"/>
      <c r="NV218" s="21"/>
      <c r="NW218" s="21"/>
      <c r="NX218" s="21"/>
      <c r="NY218" s="21"/>
      <c r="NZ218" s="21"/>
      <c r="OA218" s="21"/>
      <c r="OB218" s="21"/>
      <c r="OC218" s="21"/>
      <c r="OD218" s="21"/>
      <c r="OE218" s="21"/>
      <c r="OF218" s="21"/>
      <c r="OG218" s="21"/>
      <c r="OH218" s="21"/>
      <c r="OI218" s="21"/>
      <c r="OJ218" s="21"/>
      <c r="OK218" s="21"/>
      <c r="OL218" s="21"/>
      <c r="OM218" s="21"/>
      <c r="ON218" s="21"/>
      <c r="OO218" s="21"/>
      <c r="OP218" s="21"/>
      <c r="OQ218" s="21"/>
      <c r="OR218" s="21"/>
      <c r="OS218" s="21"/>
      <c r="OT218" s="21"/>
      <c r="OU218" s="21"/>
      <c r="OV218" s="21"/>
      <c r="OW218" s="21"/>
      <c r="OX218" s="21"/>
      <c r="OY218" s="21"/>
      <c r="OZ218" s="21"/>
      <c r="PA218" s="21"/>
      <c r="PB218" s="21"/>
      <c r="PC218" s="21"/>
      <c r="PD218" s="21"/>
      <c r="PE218" s="21"/>
      <c r="PF218" s="21"/>
      <c r="PG218" s="21"/>
      <c r="PH218" s="21"/>
      <c r="PI218" s="21"/>
      <c r="PJ218" s="21"/>
      <c r="PK218" s="21"/>
      <c r="PL218" s="21"/>
      <c r="PM218" s="21"/>
      <c r="PN218" s="21"/>
      <c r="PO218" s="21"/>
      <c r="PP218" s="21"/>
      <c r="PQ218" s="21"/>
      <c r="PR218" s="21"/>
      <c r="PS218" s="21"/>
      <c r="PT218" s="21"/>
      <c r="PU218" s="21"/>
      <c r="PV218" s="21"/>
      <c r="PW218" s="21"/>
      <c r="PX218" s="21"/>
      <c r="PY218" s="21"/>
      <c r="PZ218" s="21"/>
      <c r="QA218" s="21"/>
      <c r="QB218" s="21"/>
      <c r="QC218" s="21"/>
      <c r="QD218" s="21"/>
      <c r="QE218" s="21"/>
      <c r="QF218" s="21"/>
      <c r="QG218" s="21"/>
      <c r="QH218" s="21"/>
      <c r="QI218" s="21"/>
      <c r="QJ218" s="21"/>
      <c r="QK218" s="21"/>
      <c r="QL218" s="21"/>
      <c r="QM218" s="21"/>
      <c r="QN218" s="21"/>
      <c r="QO218" s="21"/>
      <c r="QP218" s="21"/>
      <c r="QQ218" s="21"/>
      <c r="QR218" s="21"/>
      <c r="QS218" s="21"/>
      <c r="QT218" s="21"/>
      <c r="QU218" s="21"/>
      <c r="QV218" s="21"/>
      <c r="QW218" s="21"/>
      <c r="QX218" s="21"/>
      <c r="QY218" s="21"/>
      <c r="QZ218" s="21"/>
      <c r="RA218" s="21"/>
      <c r="RB218" s="21"/>
      <c r="RC218" s="21"/>
      <c r="RD218" s="21"/>
      <c r="RE218" s="21"/>
      <c r="RF218" s="21"/>
      <c r="RG218" s="21"/>
      <c r="RH218" s="21"/>
      <c r="RI218" s="21"/>
      <c r="RJ218" s="21"/>
      <c r="RK218" s="21"/>
      <c r="RL218" s="21"/>
      <c r="RM218" s="21"/>
      <c r="RN218" s="21"/>
      <c r="RO218" s="21"/>
      <c r="RP218" s="21"/>
      <c r="RQ218" s="21"/>
      <c r="RR218" s="21"/>
      <c r="RS218" s="21"/>
      <c r="RT218" s="21"/>
      <c r="RU218" s="21"/>
      <c r="RV218" s="21"/>
      <c r="RW218" s="21"/>
      <c r="RX218" s="21"/>
      <c r="RY218" s="21"/>
      <c r="RZ218" s="21"/>
      <c r="SA218" s="21"/>
      <c r="SB218" s="21"/>
      <c r="SC218" s="21"/>
      <c r="SD218" s="21"/>
      <c r="SE218" s="21"/>
      <c r="SF218" s="21"/>
      <c r="SG218" s="21"/>
      <c r="SH218" s="21"/>
      <c r="SI218" s="21"/>
      <c r="SJ218" s="21"/>
      <c r="SK218" s="21"/>
      <c r="SL218" s="21"/>
      <c r="SM218" s="21"/>
      <c r="SN218" s="21"/>
      <c r="SO218" s="21"/>
      <c r="SP218" s="21"/>
      <c r="SQ218" s="21"/>
      <c r="SR218" s="21"/>
      <c r="SS218" s="21"/>
      <c r="ST218" s="21"/>
      <c r="SU218" s="21"/>
      <c r="SV218" s="21"/>
      <c r="SW218" s="21"/>
      <c r="SX218" s="21"/>
      <c r="SY218" s="21"/>
      <c r="SZ218" s="21"/>
      <c r="TA218" s="21"/>
      <c r="TB218" s="21"/>
      <c r="TC218" s="21"/>
      <c r="TD218" s="21"/>
      <c r="TE218" s="21"/>
      <c r="TF218" s="21"/>
      <c r="TG218" s="21"/>
      <c r="TH218" s="21"/>
      <c r="TI218" s="21"/>
      <c r="TJ218" s="21"/>
      <c r="TK218" s="21"/>
      <c r="TL218" s="21"/>
      <c r="TM218" s="21"/>
      <c r="TN218" s="21"/>
      <c r="TO218" s="21"/>
      <c r="TP218" s="21"/>
      <c r="TQ218" s="21"/>
      <c r="TR218" s="21"/>
      <c r="TS218" s="21"/>
      <c r="TT218" s="21"/>
      <c r="TU218" s="21"/>
      <c r="TV218" s="21"/>
      <c r="TW218" s="21"/>
      <c r="TX218" s="21"/>
      <c r="TY218" s="21"/>
      <c r="TZ218" s="21"/>
      <c r="UA218" s="21"/>
      <c r="UB218" s="21"/>
      <c r="UC218" s="21"/>
      <c r="UD218" s="21"/>
      <c r="UE218" s="21"/>
      <c r="UF218" s="21"/>
      <c r="UG218" s="21"/>
      <c r="UH218" s="21"/>
      <c r="UI218" s="21"/>
      <c r="UJ218" s="21"/>
      <c r="UK218" s="21"/>
      <c r="UL218" s="21"/>
      <c r="UM218" s="21"/>
      <c r="UN218" s="21"/>
      <c r="UO218" s="21"/>
      <c r="UP218" s="21"/>
      <c r="UQ218" s="21"/>
      <c r="UR218" s="21"/>
      <c r="US218" s="21"/>
      <c r="UT218" s="21"/>
      <c r="UU218" s="21"/>
      <c r="UV218" s="21"/>
      <c r="UW218" s="21"/>
      <c r="UX218" s="21"/>
      <c r="UY218" s="21"/>
      <c r="UZ218" s="21"/>
      <c r="VA218" s="21"/>
      <c r="VB218" s="21"/>
      <c r="VC218" s="21"/>
      <c r="VD218" s="21"/>
      <c r="VE218" s="21"/>
      <c r="VF218" s="21"/>
      <c r="VG218" s="21"/>
      <c r="VH218" s="21"/>
      <c r="VI218" s="21"/>
      <c r="VJ218" s="21"/>
      <c r="VK218" s="21"/>
      <c r="VL218" s="21"/>
      <c r="VM218" s="21"/>
      <c r="VN218" s="21"/>
      <c r="VO218" s="21"/>
      <c r="VP218" s="21"/>
      <c r="VQ218" s="21"/>
      <c r="VR218" s="21"/>
      <c r="VS218" s="21"/>
      <c r="VT218" s="21"/>
      <c r="VU218" s="21"/>
      <c r="VV218" s="21"/>
      <c r="VW218" s="21"/>
      <c r="VX218" s="21"/>
      <c r="VY218" s="21"/>
      <c r="VZ218" s="21"/>
      <c r="WA218" s="21"/>
      <c r="WB218" s="21"/>
      <c r="WC218" s="21"/>
      <c r="WD218" s="21"/>
      <c r="WE218" s="21"/>
      <c r="WF218" s="21"/>
      <c r="WG218" s="21"/>
      <c r="WH218" s="21"/>
      <c r="WI218" s="21"/>
      <c r="WJ218" s="21"/>
      <c r="WK218" s="21"/>
      <c r="WL218" s="21"/>
      <c r="WM218" s="21"/>
      <c r="WN218" s="21"/>
      <c r="WO218" s="21"/>
      <c r="WP218" s="21"/>
      <c r="WQ218" s="21"/>
      <c r="WR218" s="21"/>
      <c r="WS218" s="21"/>
      <c r="WT218" s="21"/>
      <c r="WU218" s="21"/>
      <c r="WV218" s="21"/>
      <c r="WW218" s="21"/>
      <c r="WX218" s="21"/>
      <c r="WY218" s="21"/>
      <c r="WZ218" s="21"/>
      <c r="XA218" s="21"/>
      <c r="XB218" s="21"/>
      <c r="XC218" s="21"/>
      <c r="XD218" s="21"/>
      <c r="XE218" s="21"/>
      <c r="XF218" s="21"/>
      <c r="XG218" s="21"/>
      <c r="XH218" s="21"/>
      <c r="XI218" s="21"/>
      <c r="XJ218" s="21"/>
      <c r="XK218" s="21"/>
      <c r="XL218" s="21"/>
      <c r="XM218" s="21"/>
      <c r="XN218" s="21"/>
      <c r="XO218" s="21"/>
      <c r="XP218" s="21"/>
      <c r="XQ218" s="21"/>
      <c r="XR218" s="21"/>
      <c r="XS218" s="21"/>
      <c r="XT218" s="21"/>
      <c r="XU218" s="21"/>
      <c r="XV218" s="21"/>
      <c r="XW218" s="21"/>
      <c r="XX218" s="21"/>
      <c r="XY218" s="21"/>
      <c r="XZ218" s="21"/>
      <c r="YA218" s="21"/>
      <c r="YB218" s="21"/>
      <c r="YC218" s="21"/>
      <c r="YD218" s="21"/>
      <c r="YE218" s="21"/>
      <c r="YF218" s="21"/>
      <c r="YG218" s="21"/>
      <c r="YH218" s="21"/>
      <c r="YI218" s="21"/>
      <c r="YJ218" s="21"/>
      <c r="YK218" s="21"/>
      <c r="YL218" s="21"/>
      <c r="YM218" s="21"/>
      <c r="YN218" s="21"/>
      <c r="YO218" s="21"/>
      <c r="YP218" s="21"/>
      <c r="YQ218" s="21"/>
      <c r="YR218" s="21"/>
      <c r="YS218" s="21"/>
      <c r="YT218" s="21"/>
      <c r="YU218" s="21"/>
      <c r="YV218" s="21"/>
      <c r="YW218" s="21"/>
      <c r="YX218" s="21"/>
      <c r="YY218" s="21"/>
      <c r="YZ218" s="21"/>
      <c r="ZA218" s="21"/>
      <c r="ZB218" s="21"/>
      <c r="ZC218" s="21"/>
      <c r="ZD218" s="21"/>
      <c r="ZE218" s="21"/>
      <c r="ZF218" s="21"/>
      <c r="ZG218" s="21"/>
      <c r="ZH218" s="21"/>
      <c r="ZI218" s="21"/>
      <c r="ZJ218" s="21"/>
      <c r="ZK218" s="21"/>
      <c r="ZL218" s="21"/>
      <c r="ZM218" s="21"/>
      <c r="ZN218" s="21"/>
      <c r="ZO218" s="21"/>
      <c r="ZP218" s="21"/>
      <c r="ZQ218" s="21"/>
      <c r="ZR218" s="21"/>
      <c r="ZS218" s="21"/>
      <c r="ZT218" s="21"/>
      <c r="ZU218" s="21"/>
      <c r="ZV218" s="21"/>
      <c r="ZW218" s="21"/>
      <c r="ZX218" s="21"/>
      <c r="ZY218" s="21"/>
      <c r="ZZ218" s="21"/>
      <c r="AAA218" s="21"/>
      <c r="AAB218" s="21"/>
      <c r="AAC218" s="21"/>
      <c r="AAD218" s="21"/>
      <c r="AAE218" s="21"/>
      <c r="AAF218" s="21"/>
      <c r="AAG218" s="21"/>
      <c r="AAH218" s="21"/>
      <c r="AAI218" s="21"/>
      <c r="AAJ218" s="21"/>
      <c r="AAK218" s="21"/>
      <c r="AAL218" s="21"/>
      <c r="AAM218" s="21"/>
      <c r="AAN218" s="21"/>
      <c r="AAO218" s="21"/>
      <c r="AAP218" s="21"/>
      <c r="AAQ218" s="21"/>
      <c r="AAR218" s="21"/>
      <c r="AAS218" s="21"/>
      <c r="AAT218" s="21"/>
      <c r="AAU218" s="21"/>
      <c r="AAV218" s="21"/>
      <c r="AAW218" s="21"/>
      <c r="AAX218" s="21"/>
      <c r="AAY218" s="21"/>
      <c r="AAZ218" s="21"/>
      <c r="ABA218" s="21"/>
      <c r="ABB218" s="21"/>
      <c r="ABC218" s="21"/>
      <c r="ABD218" s="21"/>
      <c r="ABE218" s="21"/>
      <c r="ABF218" s="21"/>
      <c r="ABG218" s="21"/>
      <c r="ABH218" s="21"/>
      <c r="ABI218" s="21"/>
      <c r="ABJ218" s="21"/>
      <c r="ABK218" s="21"/>
      <c r="ABL218" s="21"/>
      <c r="ABM218" s="21"/>
      <c r="ABN218" s="21"/>
      <c r="ABO218" s="21"/>
      <c r="ABP218" s="21"/>
      <c r="ABQ218" s="21"/>
      <c r="ABR218" s="21"/>
      <c r="ABS218" s="21"/>
      <c r="ABT218" s="21"/>
      <c r="ABU218" s="21"/>
      <c r="ABV218" s="21"/>
      <c r="ABW218" s="21"/>
      <c r="ABX218" s="21"/>
      <c r="ABY218" s="21"/>
      <c r="ABZ218" s="21"/>
      <c r="ACA218" s="21"/>
      <c r="ACB218" s="21"/>
      <c r="ACC218" s="21"/>
      <c r="ACD218" s="21"/>
      <c r="ACE218" s="21"/>
      <c r="ACF218" s="21"/>
      <c r="ACG218" s="21"/>
      <c r="ACH218" s="21"/>
      <c r="ACI218" s="21"/>
      <c r="ACJ218" s="21"/>
      <c r="ACK218" s="21"/>
      <c r="ACL218" s="21"/>
      <c r="ACM218" s="21"/>
      <c r="ACN218" s="21"/>
      <c r="ACO218" s="21"/>
      <c r="ACP218" s="21"/>
      <c r="ACQ218" s="21"/>
      <c r="ACR218" s="21"/>
      <c r="ACS218" s="21"/>
      <c r="ACT218" s="21"/>
      <c r="ACU218" s="21"/>
      <c r="ACV218" s="21"/>
      <c r="ACW218" s="21"/>
      <c r="ACX218" s="21"/>
      <c r="ACY218" s="21"/>
      <c r="ACZ218" s="21"/>
      <c r="ADA218" s="21"/>
      <c r="ADB218" s="21"/>
      <c r="ADC218" s="21"/>
      <c r="ADD218" s="21"/>
      <c r="ADE218" s="21"/>
      <c r="ADF218" s="21"/>
      <c r="ADG218" s="21"/>
      <c r="ADH218" s="21"/>
      <c r="ADI218" s="21"/>
      <c r="ADJ218" s="21"/>
      <c r="ADK218" s="21"/>
      <c r="ADL218" s="21"/>
      <c r="ADM218" s="21"/>
      <c r="ADN218" s="21"/>
      <c r="ADO218" s="21"/>
      <c r="ADP218" s="21"/>
      <c r="ADQ218" s="21"/>
      <c r="ADR218" s="21"/>
      <c r="ADS218" s="21"/>
      <c r="ADT218" s="21"/>
      <c r="ADU218" s="21"/>
      <c r="ADV218" s="21"/>
      <c r="ADW218" s="21"/>
      <c r="ADX218" s="21"/>
      <c r="ADY218" s="21"/>
      <c r="ADZ218" s="21"/>
      <c r="AEA218" s="21"/>
      <c r="AEB218" s="21"/>
      <c r="AEC218" s="21"/>
      <c r="AED218" s="21"/>
      <c r="AEE218" s="21"/>
      <c r="AEF218" s="21"/>
      <c r="AEG218" s="21"/>
      <c r="AEH218" s="21"/>
      <c r="AEI218" s="21"/>
      <c r="AEJ218" s="21"/>
      <c r="AEK218" s="21"/>
      <c r="AEL218" s="21"/>
      <c r="AEM218" s="21"/>
      <c r="AEN218" s="21"/>
      <c r="AEO218" s="21"/>
      <c r="AEP218" s="21"/>
      <c r="AEQ218" s="21"/>
      <c r="AER218" s="21"/>
      <c r="AES218" s="21"/>
      <c r="AET218" s="21"/>
      <c r="AEU218" s="21"/>
      <c r="AEV218" s="21"/>
      <c r="AEW218" s="21"/>
      <c r="AEX218" s="21"/>
      <c r="AEY218" s="21"/>
      <c r="AEZ218" s="21"/>
      <c r="AFA218" s="21"/>
      <c r="AFB218" s="21"/>
      <c r="AFC218" s="21"/>
      <c r="AFD218" s="21"/>
      <c r="AFE218" s="21"/>
      <c r="AFF218" s="21"/>
      <c r="AFG218" s="21"/>
      <c r="AFH218" s="21"/>
      <c r="AFI218" s="21"/>
      <c r="AFJ218" s="21"/>
      <c r="AFK218" s="21"/>
      <c r="AFL218" s="21"/>
      <c r="AFM218" s="21"/>
      <c r="AFN218" s="21"/>
      <c r="AFO218" s="21"/>
      <c r="AFP218" s="21"/>
      <c r="AFQ218" s="21"/>
      <c r="AFR218" s="21"/>
      <c r="AFS218" s="21"/>
      <c r="AFT218" s="21"/>
      <c r="AFU218" s="21"/>
      <c r="AFV218" s="21"/>
      <c r="AFW218" s="21"/>
      <c r="AFX218" s="21"/>
      <c r="AFY218" s="21"/>
      <c r="AFZ218" s="21"/>
      <c r="AGA218" s="21"/>
      <c r="AGB218" s="21"/>
      <c r="AGC218" s="21"/>
      <c r="AGD218" s="21"/>
      <c r="AGE218" s="21"/>
      <c r="AGF218" s="21"/>
      <c r="AGG218" s="21"/>
      <c r="AGH218" s="21"/>
      <c r="AGI218" s="21"/>
      <c r="AGJ218" s="21"/>
      <c r="AGK218" s="21"/>
      <c r="AGL218" s="21"/>
      <c r="AGM218" s="21"/>
      <c r="AGN218" s="21"/>
      <c r="AGO218" s="21"/>
      <c r="AGP218" s="21"/>
      <c r="AGQ218" s="21"/>
      <c r="AGR218" s="21"/>
      <c r="AGS218" s="21"/>
      <c r="AGT218" s="21"/>
      <c r="AGU218" s="21"/>
      <c r="AGV218" s="21"/>
      <c r="AGW218" s="21"/>
      <c r="AGX218" s="21"/>
      <c r="AGY218" s="21"/>
      <c r="AGZ218" s="21"/>
      <c r="AHA218" s="21"/>
      <c r="AHB218" s="21"/>
      <c r="AHC218" s="21"/>
      <c r="AHD218" s="21"/>
      <c r="AHE218" s="21"/>
      <c r="AHF218" s="21"/>
      <c r="AHG218" s="21"/>
      <c r="AHH218" s="21"/>
      <c r="AHI218" s="21"/>
      <c r="AHJ218" s="21"/>
      <c r="AHK218" s="21"/>
      <c r="AHL218" s="21"/>
      <c r="AHM218" s="21"/>
      <c r="AHN218" s="21"/>
      <c r="AHO218" s="21"/>
      <c r="AHP218" s="21"/>
      <c r="AHQ218" s="21"/>
      <c r="AHR218" s="21"/>
      <c r="AHS218" s="21"/>
      <c r="AHT218" s="21"/>
      <c r="AHU218" s="21"/>
      <c r="AHV218" s="21"/>
      <c r="AHW218" s="21"/>
      <c r="AHX218" s="21"/>
      <c r="AHY218" s="21"/>
      <c r="AHZ218" s="21"/>
      <c r="AIA218" s="21"/>
      <c r="AIB218" s="21"/>
      <c r="AIC218" s="21"/>
      <c r="AID218" s="21"/>
      <c r="AIE218" s="21"/>
      <c r="AIF218" s="21"/>
      <c r="AIG218" s="21"/>
      <c r="AIH218" s="21"/>
      <c r="AII218" s="21"/>
      <c r="AIJ218" s="21"/>
      <c r="AIK218" s="21"/>
      <c r="AIL218" s="21"/>
      <c r="AIM218" s="21"/>
      <c r="AIN218" s="21"/>
      <c r="AIO218" s="21"/>
      <c r="AIP218" s="21"/>
      <c r="AIQ218" s="21"/>
      <c r="AIR218" s="21"/>
      <c r="AIS218" s="21"/>
      <c r="AIT218" s="21"/>
      <c r="AIU218" s="21"/>
      <c r="AIV218" s="21"/>
      <c r="AIW218" s="21"/>
      <c r="AIX218" s="21"/>
      <c r="AIY218" s="21"/>
      <c r="AIZ218" s="21"/>
      <c r="AJA218" s="21"/>
      <c r="AJB218" s="21"/>
      <c r="AJC218" s="21"/>
      <c r="AJD218" s="21"/>
      <c r="AJE218" s="21"/>
      <c r="AJF218" s="21"/>
      <c r="AJG218" s="21"/>
      <c r="AJH218" s="21"/>
      <c r="AJI218" s="21"/>
      <c r="AJJ218" s="21"/>
      <c r="AJK218" s="21"/>
      <c r="AJL218" s="21"/>
      <c r="AJM218" s="21"/>
      <c r="AJN218" s="21"/>
      <c r="AJO218" s="21"/>
      <c r="AJP218" s="21"/>
      <c r="AJQ218" s="21"/>
      <c r="AJR218" s="21"/>
      <c r="AJS218" s="21"/>
      <c r="AJT218" s="21"/>
      <c r="AJU218" s="21"/>
      <c r="AJV218" s="21"/>
      <c r="AJW218" s="21"/>
      <c r="AJX218" s="21"/>
      <c r="AJY218" s="21"/>
      <c r="AJZ218" s="21"/>
      <c r="AKA218" s="21"/>
      <c r="AKB218" s="21"/>
      <c r="AKC218" s="21"/>
      <c r="AKD218" s="21"/>
      <c r="AKE218" s="21"/>
      <c r="AKF218" s="21"/>
      <c r="AKG218" s="21"/>
      <c r="AKH218" s="21"/>
      <c r="AKI218" s="21"/>
      <c r="AKJ218" s="21"/>
      <c r="AKK218" s="21"/>
      <c r="AKL218" s="21"/>
      <c r="AKM218" s="21"/>
      <c r="AKN218" s="21"/>
      <c r="AKO218" s="21"/>
      <c r="AKP218" s="21"/>
      <c r="AKQ218" s="21"/>
      <c r="AKR218" s="21"/>
      <c r="AKS218" s="21"/>
      <c r="AKT218" s="21"/>
      <c r="AKU218" s="21"/>
      <c r="AKV218" s="21"/>
      <c r="AKW218" s="21"/>
      <c r="AKX218" s="21"/>
      <c r="AKY218" s="21"/>
      <c r="AKZ218" s="21"/>
      <c r="ALA218" s="21"/>
      <c r="ALB218" s="21"/>
      <c r="ALC218" s="21"/>
      <c r="ALD218" s="21"/>
      <c r="ALE218" s="21"/>
      <c r="ALF218" s="21"/>
      <c r="ALG218" s="21"/>
      <c r="ALH218" s="21"/>
      <c r="ALI218" s="21"/>
      <c r="ALJ218" s="21"/>
      <c r="ALK218" s="21"/>
      <c r="ALL218" s="21"/>
      <c r="ALM218" s="21"/>
      <c r="ALN218" s="21"/>
      <c r="ALO218" s="21"/>
      <c r="ALP218" s="21"/>
      <c r="ALQ218" s="21"/>
      <c r="ALR218" s="21"/>
      <c r="ALS218" s="21"/>
      <c r="ALT218" s="21"/>
      <c r="ALU218" s="21"/>
      <c r="ALV218" s="21"/>
      <c r="ALW218" s="21"/>
      <c r="ALX218" s="21"/>
      <c r="ALY218" s="21"/>
      <c r="ALZ218" s="21"/>
      <c r="AMA218" s="21"/>
      <c r="AMB218" s="21"/>
      <c r="AMC218" s="21"/>
      <c r="AMD218" s="21"/>
      <c r="AME218" s="21"/>
      <c r="AMF218" s="21"/>
      <c r="AMG218" s="21"/>
      <c r="AMH218" s="21"/>
      <c r="AMI218" s="21"/>
      <c r="AMJ218" s="21"/>
      <c r="AMK218" s="21"/>
      <c r="AML218" s="21"/>
      <c r="AMM218" s="21"/>
      <c r="AMN218" s="21"/>
      <c r="AMO218" s="21"/>
      <c r="AMP218" s="21"/>
      <c r="AMQ218" s="21"/>
      <c r="AMR218" s="21"/>
      <c r="AMS218" s="21"/>
      <c r="AMT218" s="21"/>
      <c r="AMU218" s="21"/>
      <c r="AMV218" s="21"/>
      <c r="AMW218" s="21"/>
    </row>
    <row r="219" spans="1:1037" ht="205.5" hidden="1" thickTop="1" thickBot="1" x14ac:dyDescent="0.25">
      <c r="A219" s="23" t="s">
        <v>50</v>
      </c>
      <c r="B219" s="23" t="s">
        <v>141</v>
      </c>
      <c r="C219" s="23" t="s">
        <v>142</v>
      </c>
      <c r="D219" s="23" t="s">
        <v>83</v>
      </c>
      <c r="E219" s="23" t="s">
        <v>1051</v>
      </c>
      <c r="F219" s="23" t="s">
        <v>1066</v>
      </c>
      <c r="G219" s="23" t="s">
        <v>1062</v>
      </c>
      <c r="H219" s="23" t="s">
        <v>1062</v>
      </c>
      <c r="I219" s="24" t="s">
        <v>1729</v>
      </c>
      <c r="J219" s="189" t="str">
        <f>+VLOOKUP(I219,Feuil1!A:C,2,FALSE)</f>
        <v>R2-2-1-7</v>
      </c>
      <c r="K219" s="24" t="s">
        <v>1760</v>
      </c>
      <c r="L219" s="29"/>
      <c r="M219" s="59">
        <v>4</v>
      </c>
      <c r="N219" s="60">
        <v>4</v>
      </c>
      <c r="O219" s="42">
        <f t="shared" si="15"/>
        <v>16</v>
      </c>
      <c r="P219" s="42">
        <f t="shared" si="16"/>
        <v>3</v>
      </c>
      <c r="Q219" s="44"/>
      <c r="R219" s="59">
        <v>5</v>
      </c>
      <c r="S219" s="25"/>
      <c r="T219" s="59">
        <v>5</v>
      </c>
      <c r="U219" s="25"/>
      <c r="V219" s="59">
        <v>5</v>
      </c>
      <c r="W219" s="41">
        <f t="shared" si="17"/>
        <v>15</v>
      </c>
      <c r="X219" s="50">
        <f t="shared" si="18"/>
        <v>1</v>
      </c>
      <c r="Y219" s="52">
        <f t="shared" si="19"/>
        <v>3</v>
      </c>
      <c r="Z219" s="23"/>
      <c r="AA219" s="111"/>
      <c r="AB219" s="23"/>
      <c r="AC219" s="23"/>
      <c r="AD219" s="84" t="s">
        <v>2198</v>
      </c>
    </row>
    <row r="220" spans="1:1037" ht="52.5" hidden="1" thickTop="1" thickBot="1" x14ac:dyDescent="0.25">
      <c r="A220" s="23" t="s">
        <v>50</v>
      </c>
      <c r="B220" s="23" t="s">
        <v>141</v>
      </c>
      <c r="C220" s="23" t="s">
        <v>142</v>
      </c>
      <c r="D220" s="23" t="s">
        <v>83</v>
      </c>
      <c r="E220" s="23" t="s">
        <v>1051</v>
      </c>
      <c r="F220" s="23" t="s">
        <v>1066</v>
      </c>
      <c r="G220" s="23" t="s">
        <v>1062</v>
      </c>
      <c r="H220" s="23" t="s">
        <v>1062</v>
      </c>
      <c r="I220" s="24" t="s">
        <v>1729</v>
      </c>
      <c r="J220" s="189" t="str">
        <f>+VLOOKUP(I220,Feuil1!A:C,2,FALSE)</f>
        <v>R2-2-1-7</v>
      </c>
      <c r="K220" s="24" t="s">
        <v>145</v>
      </c>
      <c r="L220" s="29"/>
      <c r="M220" s="59">
        <v>4</v>
      </c>
      <c r="N220" s="60">
        <v>4</v>
      </c>
      <c r="O220" s="42">
        <f t="shared" si="15"/>
        <v>16</v>
      </c>
      <c r="P220" s="42">
        <f t="shared" si="16"/>
        <v>3</v>
      </c>
      <c r="Q220" s="44"/>
      <c r="R220" s="59">
        <v>5</v>
      </c>
      <c r="S220" s="25"/>
      <c r="T220" s="59">
        <v>5</v>
      </c>
      <c r="U220" s="25"/>
      <c r="V220" s="59">
        <v>5</v>
      </c>
      <c r="W220" s="41">
        <f t="shared" si="17"/>
        <v>15</v>
      </c>
      <c r="X220" s="50">
        <f t="shared" si="18"/>
        <v>1</v>
      </c>
      <c r="Y220" s="52">
        <f t="shared" si="19"/>
        <v>3</v>
      </c>
      <c r="Z220" s="23"/>
      <c r="AA220" s="111"/>
      <c r="AB220" s="23"/>
      <c r="AC220" s="23"/>
      <c r="AD220" s="84" t="s">
        <v>1762</v>
      </c>
    </row>
    <row r="221" spans="1:1037" ht="180" hidden="1" thickTop="1" thickBot="1" x14ac:dyDescent="0.25">
      <c r="A221" s="23" t="s">
        <v>50</v>
      </c>
      <c r="B221" s="23" t="s">
        <v>141</v>
      </c>
      <c r="C221" s="23" t="s">
        <v>142</v>
      </c>
      <c r="D221" s="23" t="s">
        <v>83</v>
      </c>
      <c r="E221" s="23" t="s">
        <v>1051</v>
      </c>
      <c r="F221" s="23" t="s">
        <v>1066</v>
      </c>
      <c r="G221" s="23" t="s">
        <v>1062</v>
      </c>
      <c r="H221" s="23" t="s">
        <v>1062</v>
      </c>
      <c r="I221" s="24" t="s">
        <v>1729</v>
      </c>
      <c r="J221" s="189" t="str">
        <f>+VLOOKUP(I221,Feuil1!A:C,2,FALSE)</f>
        <v>R2-2-1-7</v>
      </c>
      <c r="K221" s="24" t="s">
        <v>58</v>
      </c>
      <c r="L221" s="29"/>
      <c r="M221" s="59">
        <v>4</v>
      </c>
      <c r="N221" s="60">
        <v>4</v>
      </c>
      <c r="O221" s="42">
        <f t="shared" si="15"/>
        <v>16</v>
      </c>
      <c r="P221" s="42">
        <f t="shared" si="16"/>
        <v>3</v>
      </c>
      <c r="Q221" s="44"/>
      <c r="R221" s="59">
        <v>5</v>
      </c>
      <c r="S221" s="25"/>
      <c r="T221" s="59">
        <v>5</v>
      </c>
      <c r="U221" s="25"/>
      <c r="V221" s="59">
        <v>5</v>
      </c>
      <c r="W221" s="41">
        <f t="shared" si="17"/>
        <v>15</v>
      </c>
      <c r="X221" s="50">
        <f t="shared" si="18"/>
        <v>1</v>
      </c>
      <c r="Y221" s="52">
        <f t="shared" si="19"/>
        <v>3</v>
      </c>
      <c r="Z221" s="23"/>
      <c r="AA221" s="83"/>
      <c r="AB221" s="23"/>
      <c r="AC221" s="23"/>
      <c r="AD221" s="84" t="s">
        <v>2199</v>
      </c>
    </row>
    <row r="222" spans="1:1037" ht="116.25" hidden="1" thickTop="1" thickBot="1" x14ac:dyDescent="0.25">
      <c r="A222" s="23" t="s">
        <v>50</v>
      </c>
      <c r="B222" s="23" t="s">
        <v>141</v>
      </c>
      <c r="C222" s="23" t="s">
        <v>142</v>
      </c>
      <c r="D222" s="23" t="s">
        <v>83</v>
      </c>
      <c r="E222" s="23" t="s">
        <v>1051</v>
      </c>
      <c r="F222" s="23" t="s">
        <v>1070</v>
      </c>
      <c r="G222" s="23" t="s">
        <v>1085</v>
      </c>
      <c r="H222" s="23" t="s">
        <v>1055</v>
      </c>
      <c r="I222" s="24" t="s">
        <v>203</v>
      </c>
      <c r="J222" s="189" t="str">
        <f>+VLOOKUP(I222,Feuil1!A:C,2,FALSE)</f>
        <v>R2-2-1-10</v>
      </c>
      <c r="K222" s="24" t="s">
        <v>205</v>
      </c>
      <c r="L222" s="29"/>
      <c r="M222" s="59">
        <v>4</v>
      </c>
      <c r="N222" s="60">
        <v>4</v>
      </c>
      <c r="O222" s="42">
        <f t="shared" si="15"/>
        <v>16</v>
      </c>
      <c r="P222" s="42">
        <f t="shared" si="16"/>
        <v>3</v>
      </c>
      <c r="Q222" s="44"/>
      <c r="R222" s="59">
        <v>4</v>
      </c>
      <c r="S222" s="25"/>
      <c r="T222" s="59">
        <v>4</v>
      </c>
      <c r="U222" s="25"/>
      <c r="V222" s="59">
        <v>4</v>
      </c>
      <c r="W222" s="41">
        <f t="shared" si="17"/>
        <v>12</v>
      </c>
      <c r="X222" s="50">
        <f t="shared" si="18"/>
        <v>1</v>
      </c>
      <c r="Y222" s="52">
        <f t="shared" si="19"/>
        <v>3</v>
      </c>
      <c r="Z222" s="24" t="s">
        <v>206</v>
      </c>
      <c r="AA222" s="55"/>
      <c r="AB222" s="23"/>
      <c r="AC222" s="23"/>
      <c r="AD222" s="23"/>
    </row>
    <row r="223" spans="1:1037" ht="154.5" hidden="1" thickTop="1" thickBot="1" x14ac:dyDescent="0.25">
      <c r="A223" s="23" t="s">
        <v>50</v>
      </c>
      <c r="B223" s="23" t="s">
        <v>141</v>
      </c>
      <c r="C223" s="23" t="s">
        <v>142</v>
      </c>
      <c r="D223" s="23" t="s">
        <v>83</v>
      </c>
      <c r="E223" s="23" t="s">
        <v>1051</v>
      </c>
      <c r="F223" s="23" t="s">
        <v>1085</v>
      </c>
      <c r="G223" s="23" t="s">
        <v>1085</v>
      </c>
      <c r="H223" s="23" t="s">
        <v>1066</v>
      </c>
      <c r="I223" s="24" t="s">
        <v>217</v>
      </c>
      <c r="J223" s="189" t="str">
        <f>+VLOOKUP(I223,Feuil1!A:C,2,FALSE)</f>
        <v>R2-2-1-22</v>
      </c>
      <c r="K223" s="24" t="s">
        <v>218</v>
      </c>
      <c r="L223" s="29"/>
      <c r="M223" s="59">
        <v>4</v>
      </c>
      <c r="N223" s="60">
        <v>4</v>
      </c>
      <c r="O223" s="42">
        <f t="shared" si="15"/>
        <v>16</v>
      </c>
      <c r="P223" s="42">
        <f t="shared" si="16"/>
        <v>3</v>
      </c>
      <c r="Q223" s="44" t="s">
        <v>1578</v>
      </c>
      <c r="R223" s="59">
        <v>5</v>
      </c>
      <c r="S223" s="25"/>
      <c r="T223" s="59">
        <v>5</v>
      </c>
      <c r="U223" s="25" t="s">
        <v>221</v>
      </c>
      <c r="V223" s="59">
        <v>5</v>
      </c>
      <c r="W223" s="41">
        <f t="shared" si="17"/>
        <v>15</v>
      </c>
      <c r="X223" s="50">
        <f t="shared" si="18"/>
        <v>1</v>
      </c>
      <c r="Y223" s="52">
        <f t="shared" si="19"/>
        <v>3</v>
      </c>
      <c r="Z223" s="23"/>
      <c r="AA223" s="83"/>
      <c r="AB223" s="23"/>
      <c r="AC223" s="23"/>
      <c r="AD223" s="23"/>
    </row>
    <row r="224" spans="1:1037" ht="78" hidden="1" thickTop="1" thickBot="1" x14ac:dyDescent="0.25">
      <c r="A224" s="23" t="s">
        <v>50</v>
      </c>
      <c r="B224" s="23" t="s">
        <v>141</v>
      </c>
      <c r="C224" s="23" t="s">
        <v>142</v>
      </c>
      <c r="D224" s="23" t="s">
        <v>83</v>
      </c>
      <c r="E224" s="23" t="s">
        <v>1051</v>
      </c>
      <c r="F224" s="23" t="s">
        <v>1085</v>
      </c>
      <c r="G224" s="23" t="s">
        <v>1085</v>
      </c>
      <c r="H224" s="23" t="s">
        <v>1066</v>
      </c>
      <c r="I224" s="24" t="s">
        <v>217</v>
      </c>
      <c r="J224" s="189" t="str">
        <f>+VLOOKUP(I224,Feuil1!A:C,2,FALSE)</f>
        <v>R2-2-1-22</v>
      </c>
      <c r="K224" s="24" t="s">
        <v>219</v>
      </c>
      <c r="L224" s="29"/>
      <c r="M224" s="59">
        <v>4</v>
      </c>
      <c r="N224" s="60">
        <v>4</v>
      </c>
      <c r="O224" s="42">
        <f t="shared" si="15"/>
        <v>16</v>
      </c>
      <c r="P224" s="42">
        <f t="shared" si="16"/>
        <v>3</v>
      </c>
      <c r="Q224" s="44"/>
      <c r="R224" s="59">
        <v>5</v>
      </c>
      <c r="S224" s="25"/>
      <c r="T224" s="59">
        <v>5</v>
      </c>
      <c r="U224" s="25"/>
      <c r="V224" s="59">
        <v>5</v>
      </c>
      <c r="W224" s="41">
        <f t="shared" si="17"/>
        <v>15</v>
      </c>
      <c r="X224" s="50">
        <f t="shared" si="18"/>
        <v>1</v>
      </c>
      <c r="Y224" s="52">
        <f t="shared" si="19"/>
        <v>3</v>
      </c>
      <c r="Z224" s="23"/>
      <c r="AA224" s="55"/>
      <c r="AB224" s="23"/>
      <c r="AC224" s="23"/>
      <c r="AD224" s="84" t="s">
        <v>1682</v>
      </c>
    </row>
    <row r="225" spans="1:30" ht="52.5" hidden="1" thickTop="1" thickBot="1" x14ac:dyDescent="0.25">
      <c r="A225" s="23" t="s">
        <v>50</v>
      </c>
      <c r="B225" s="23" t="s">
        <v>141</v>
      </c>
      <c r="C225" s="23" t="s">
        <v>142</v>
      </c>
      <c r="D225" s="23" t="s">
        <v>83</v>
      </c>
      <c r="E225" s="23" t="s">
        <v>1051</v>
      </c>
      <c r="F225" s="23" t="s">
        <v>1085</v>
      </c>
      <c r="G225" s="23" t="s">
        <v>1085</v>
      </c>
      <c r="H225" s="23" t="s">
        <v>1066</v>
      </c>
      <c r="I225" s="24" t="s">
        <v>217</v>
      </c>
      <c r="J225" s="189" t="str">
        <f>+VLOOKUP(I225,Feuil1!A:C,2,FALSE)</f>
        <v>R2-2-1-22</v>
      </c>
      <c r="K225" s="24" t="s">
        <v>220</v>
      </c>
      <c r="L225" s="29"/>
      <c r="M225" s="59">
        <v>4</v>
      </c>
      <c r="N225" s="60">
        <v>4</v>
      </c>
      <c r="O225" s="42">
        <f t="shared" si="15"/>
        <v>16</v>
      </c>
      <c r="P225" s="42">
        <f t="shared" si="16"/>
        <v>3</v>
      </c>
      <c r="Q225" s="44"/>
      <c r="R225" s="59">
        <v>5</v>
      </c>
      <c r="S225" s="25"/>
      <c r="T225" s="59">
        <v>5</v>
      </c>
      <c r="U225" s="25"/>
      <c r="V225" s="59">
        <v>5</v>
      </c>
      <c r="W225" s="41">
        <f t="shared" si="17"/>
        <v>15</v>
      </c>
      <c r="X225" s="50">
        <f t="shared" si="18"/>
        <v>1</v>
      </c>
      <c r="Y225" s="52">
        <f t="shared" si="19"/>
        <v>3</v>
      </c>
      <c r="Z225" s="23"/>
      <c r="AA225" s="55"/>
      <c r="AB225" s="23"/>
      <c r="AC225" s="23"/>
      <c r="AD225" s="84" t="s">
        <v>1683</v>
      </c>
    </row>
    <row r="226" spans="1:30" ht="39.75" hidden="1" thickTop="1" thickBot="1" x14ac:dyDescent="0.25">
      <c r="A226" s="23" t="s">
        <v>50</v>
      </c>
      <c r="B226" s="23" t="s">
        <v>141</v>
      </c>
      <c r="C226" s="23" t="s">
        <v>142</v>
      </c>
      <c r="D226" s="23" t="s">
        <v>83</v>
      </c>
      <c r="E226" s="23" t="s">
        <v>1049</v>
      </c>
      <c r="F226" s="23" t="s">
        <v>1057</v>
      </c>
      <c r="G226" s="23" t="s">
        <v>1062</v>
      </c>
      <c r="H226" s="23" t="s">
        <v>1055</v>
      </c>
      <c r="I226" s="24" t="s">
        <v>225</v>
      </c>
      <c r="J226" s="189" t="str">
        <f>+VLOOKUP(I226,Feuil1!A:C,2,FALSE)</f>
        <v>R2-2-1-2</v>
      </c>
      <c r="K226" s="24" t="s">
        <v>229</v>
      </c>
      <c r="L226" s="29"/>
      <c r="M226" s="59">
        <v>4</v>
      </c>
      <c r="N226" s="60">
        <v>4</v>
      </c>
      <c r="O226" s="42">
        <f t="shared" si="15"/>
        <v>16</v>
      </c>
      <c r="P226" s="42">
        <f t="shared" si="16"/>
        <v>3</v>
      </c>
      <c r="Q226" s="44"/>
      <c r="R226" s="59">
        <v>4</v>
      </c>
      <c r="S226" s="25"/>
      <c r="T226" s="59">
        <v>4</v>
      </c>
      <c r="U226" s="25"/>
      <c r="V226" s="59">
        <v>4</v>
      </c>
      <c r="W226" s="41">
        <f t="shared" si="17"/>
        <v>12</v>
      </c>
      <c r="X226" s="50">
        <f t="shared" si="18"/>
        <v>1</v>
      </c>
      <c r="Y226" s="52">
        <f t="shared" si="19"/>
        <v>3</v>
      </c>
      <c r="Z226" s="23"/>
      <c r="AA226" s="55"/>
      <c r="AB226" s="23"/>
      <c r="AC226" s="23"/>
      <c r="AD226" s="23" t="s">
        <v>1580</v>
      </c>
    </row>
    <row r="227" spans="1:30" ht="90.75" hidden="1" thickTop="1" thickBot="1" x14ac:dyDescent="0.25">
      <c r="A227" s="23" t="s">
        <v>50</v>
      </c>
      <c r="B227" s="23" t="s">
        <v>141</v>
      </c>
      <c r="C227" s="23" t="s">
        <v>259</v>
      </c>
      <c r="D227" s="23" t="s">
        <v>83</v>
      </c>
      <c r="E227" s="23" t="s">
        <v>1051</v>
      </c>
      <c r="F227" s="23" t="s">
        <v>1070</v>
      </c>
      <c r="G227" s="23" t="s">
        <v>1692</v>
      </c>
      <c r="H227" s="23" t="s">
        <v>1691</v>
      </c>
      <c r="I227" s="24" t="s">
        <v>260</v>
      </c>
      <c r="J227" s="189" t="str">
        <f>+VLOOKUP(I227,Feuil1!A:C,2,FALSE)</f>
        <v>R2-2-2-1</v>
      </c>
      <c r="K227" s="24" t="s">
        <v>62</v>
      </c>
      <c r="L227" s="29"/>
      <c r="M227" s="59">
        <v>4</v>
      </c>
      <c r="N227" s="60">
        <v>2</v>
      </c>
      <c r="O227" s="42">
        <f t="shared" si="15"/>
        <v>8</v>
      </c>
      <c r="P227" s="42">
        <f t="shared" si="16"/>
        <v>3</v>
      </c>
      <c r="Q227" s="44" t="s">
        <v>1678</v>
      </c>
      <c r="R227" s="59">
        <v>5</v>
      </c>
      <c r="S227" s="25" t="s">
        <v>1679</v>
      </c>
      <c r="T227" s="59">
        <v>5</v>
      </c>
      <c r="U227" s="25" t="s">
        <v>261</v>
      </c>
      <c r="V227" s="59">
        <v>5</v>
      </c>
      <c r="W227" s="41">
        <f t="shared" si="17"/>
        <v>15</v>
      </c>
      <c r="X227" s="50">
        <f t="shared" si="18"/>
        <v>1</v>
      </c>
      <c r="Y227" s="52">
        <f t="shared" si="19"/>
        <v>3</v>
      </c>
      <c r="Z227" s="23"/>
      <c r="AA227" s="111"/>
      <c r="AB227" s="23"/>
      <c r="AC227" s="23"/>
      <c r="AD227" s="84" t="s">
        <v>1686</v>
      </c>
    </row>
    <row r="228" spans="1:30" ht="39.75" hidden="1" thickTop="1" thickBot="1" x14ac:dyDescent="0.25">
      <c r="A228" s="23" t="s">
        <v>50</v>
      </c>
      <c r="B228" s="23" t="s">
        <v>141</v>
      </c>
      <c r="C228" s="23" t="s">
        <v>259</v>
      </c>
      <c r="D228" s="23" t="s">
        <v>83</v>
      </c>
      <c r="E228" s="23" t="s">
        <v>1051</v>
      </c>
      <c r="F228" s="23" t="s">
        <v>1070</v>
      </c>
      <c r="G228" s="23" t="s">
        <v>1692</v>
      </c>
      <c r="H228" s="23" t="s">
        <v>1691</v>
      </c>
      <c r="I228" s="24" t="s">
        <v>260</v>
      </c>
      <c r="J228" s="189" t="str">
        <f>+VLOOKUP(I228,Feuil1!A:C,2,FALSE)</f>
        <v>R2-2-2-1</v>
      </c>
      <c r="K228" s="24" t="s">
        <v>63</v>
      </c>
      <c r="L228" s="29"/>
      <c r="M228" s="59">
        <v>4</v>
      </c>
      <c r="N228" s="60">
        <v>2</v>
      </c>
      <c r="O228" s="42">
        <f t="shared" si="15"/>
        <v>8</v>
      </c>
      <c r="P228" s="42">
        <f t="shared" si="16"/>
        <v>3</v>
      </c>
      <c r="Q228" s="44"/>
      <c r="R228" s="59">
        <v>5</v>
      </c>
      <c r="S228" s="25"/>
      <c r="T228" s="59">
        <v>5</v>
      </c>
      <c r="U228" s="25"/>
      <c r="V228" s="59">
        <v>5</v>
      </c>
      <c r="W228" s="41">
        <f t="shared" si="17"/>
        <v>15</v>
      </c>
      <c r="X228" s="50">
        <f t="shared" si="18"/>
        <v>1</v>
      </c>
      <c r="Y228" s="52">
        <f t="shared" si="19"/>
        <v>3</v>
      </c>
      <c r="Z228" s="23"/>
      <c r="AA228" s="57"/>
      <c r="AB228" s="23"/>
      <c r="AC228" s="23"/>
      <c r="AD228" s="23"/>
    </row>
    <row r="229" spans="1:30" ht="256.5" hidden="1" thickTop="1" thickBot="1" x14ac:dyDescent="0.25">
      <c r="A229" s="23" t="s">
        <v>50</v>
      </c>
      <c r="B229" s="23" t="s">
        <v>141</v>
      </c>
      <c r="C229" s="23" t="s">
        <v>263</v>
      </c>
      <c r="D229" s="23" t="s">
        <v>83</v>
      </c>
      <c r="E229" s="23" t="s">
        <v>1051</v>
      </c>
      <c r="F229" s="23" t="s">
        <v>1085</v>
      </c>
      <c r="G229" s="23" t="s">
        <v>1085</v>
      </c>
      <c r="H229" s="23" t="s">
        <v>1066</v>
      </c>
      <c r="I229" s="24" t="s">
        <v>264</v>
      </c>
      <c r="J229" s="189" t="str">
        <f>+VLOOKUP(I229,Feuil1!A:C,2,FALSE)</f>
        <v>R2-2-3-1</v>
      </c>
      <c r="K229" s="24" t="s">
        <v>65</v>
      </c>
      <c r="L229" s="29"/>
      <c r="M229" s="59">
        <v>2</v>
      </c>
      <c r="N229" s="60">
        <v>4</v>
      </c>
      <c r="O229" s="42">
        <f t="shared" si="15"/>
        <v>8</v>
      </c>
      <c r="P229" s="42">
        <f t="shared" si="16"/>
        <v>3</v>
      </c>
      <c r="Q229" s="44" t="s">
        <v>1680</v>
      </c>
      <c r="R229" s="59">
        <v>4</v>
      </c>
      <c r="S229" s="25" t="s">
        <v>1681</v>
      </c>
      <c r="T229" s="59">
        <v>5</v>
      </c>
      <c r="U229" s="25" t="s">
        <v>202</v>
      </c>
      <c r="V229" s="59">
        <v>5</v>
      </c>
      <c r="W229" s="41">
        <f t="shared" si="17"/>
        <v>14</v>
      </c>
      <c r="X229" s="50">
        <f t="shared" si="18"/>
        <v>1</v>
      </c>
      <c r="Y229" s="52">
        <f t="shared" si="19"/>
        <v>3</v>
      </c>
      <c r="Z229" s="23"/>
      <c r="AA229" s="111" t="s">
        <v>1684</v>
      </c>
      <c r="AB229" s="221">
        <v>45078</v>
      </c>
      <c r="AC229" s="23"/>
      <c r="AD229" s="23"/>
    </row>
    <row r="230" spans="1:30" ht="39.75" hidden="1" thickTop="1" thickBot="1" x14ac:dyDescent="0.25">
      <c r="A230" s="23" t="s">
        <v>50</v>
      </c>
      <c r="B230" s="23" t="s">
        <v>141</v>
      </c>
      <c r="C230" s="23" t="s">
        <v>263</v>
      </c>
      <c r="D230" s="23" t="s">
        <v>83</v>
      </c>
      <c r="E230" s="23" t="s">
        <v>1051</v>
      </c>
      <c r="F230" s="23" t="s">
        <v>1085</v>
      </c>
      <c r="G230" s="23" t="s">
        <v>1085</v>
      </c>
      <c r="H230" s="23" t="s">
        <v>1066</v>
      </c>
      <c r="I230" s="24" t="s">
        <v>264</v>
      </c>
      <c r="J230" s="189" t="str">
        <f>+VLOOKUP(I230,Feuil1!A:C,2,FALSE)</f>
        <v>R2-2-3-1</v>
      </c>
      <c r="K230" s="24" t="s">
        <v>66</v>
      </c>
      <c r="L230" s="29"/>
      <c r="M230" s="59">
        <v>4</v>
      </c>
      <c r="N230" s="60">
        <v>4</v>
      </c>
      <c r="O230" s="42">
        <f t="shared" si="15"/>
        <v>16</v>
      </c>
      <c r="P230" s="42">
        <f t="shared" si="16"/>
        <v>3</v>
      </c>
      <c r="Q230" s="44"/>
      <c r="R230" s="59">
        <v>5</v>
      </c>
      <c r="S230" s="25"/>
      <c r="T230" s="59">
        <v>5</v>
      </c>
      <c r="U230" s="25"/>
      <c r="V230" s="59">
        <v>5</v>
      </c>
      <c r="W230" s="41">
        <f t="shared" si="17"/>
        <v>15</v>
      </c>
      <c r="X230" s="50">
        <f t="shared" si="18"/>
        <v>1</v>
      </c>
      <c r="Y230" s="52">
        <f t="shared" si="19"/>
        <v>3</v>
      </c>
      <c r="Z230" s="23"/>
      <c r="AA230" s="111"/>
      <c r="AB230" s="23"/>
      <c r="AC230" s="23"/>
      <c r="AD230" s="23"/>
    </row>
    <row r="231" spans="1:30" ht="39.75" hidden="1" thickTop="1" thickBot="1" x14ac:dyDescent="0.25">
      <c r="A231" s="23" t="s">
        <v>50</v>
      </c>
      <c r="B231" s="23" t="s">
        <v>141</v>
      </c>
      <c r="C231" s="23" t="s">
        <v>263</v>
      </c>
      <c r="D231" s="23" t="s">
        <v>83</v>
      </c>
      <c r="E231" s="23" t="s">
        <v>1051</v>
      </c>
      <c r="F231" s="23" t="s">
        <v>1085</v>
      </c>
      <c r="G231" s="23" t="s">
        <v>1085</v>
      </c>
      <c r="H231" s="23" t="s">
        <v>1066</v>
      </c>
      <c r="I231" s="24" t="s">
        <v>264</v>
      </c>
      <c r="J231" s="189" t="str">
        <f>+VLOOKUP(I231,Feuil1!A:C,2,FALSE)</f>
        <v>R2-2-3-1</v>
      </c>
      <c r="K231" s="24" t="s">
        <v>67</v>
      </c>
      <c r="L231" s="29"/>
      <c r="M231" s="59">
        <v>4</v>
      </c>
      <c r="N231" s="60">
        <v>4</v>
      </c>
      <c r="O231" s="42">
        <f t="shared" si="15"/>
        <v>16</v>
      </c>
      <c r="P231" s="42">
        <f t="shared" si="16"/>
        <v>3</v>
      </c>
      <c r="Q231" s="44"/>
      <c r="R231" s="59">
        <v>5</v>
      </c>
      <c r="S231" s="25"/>
      <c r="T231" s="59">
        <v>5</v>
      </c>
      <c r="U231" s="25"/>
      <c r="V231" s="59">
        <v>5</v>
      </c>
      <c r="W231" s="41">
        <f t="shared" si="17"/>
        <v>15</v>
      </c>
      <c r="X231" s="50">
        <f t="shared" si="18"/>
        <v>1</v>
      </c>
      <c r="Y231" s="52">
        <f t="shared" si="19"/>
        <v>3</v>
      </c>
      <c r="Z231" s="23"/>
      <c r="AA231" s="57"/>
      <c r="AB231" s="23"/>
      <c r="AC231" s="23"/>
      <c r="AD231" s="23"/>
    </row>
    <row r="232" spans="1:30" ht="129" hidden="1" thickTop="1" thickBot="1" x14ac:dyDescent="0.25">
      <c r="A232" s="23" t="s">
        <v>50</v>
      </c>
      <c r="B232" s="23" t="s">
        <v>141</v>
      </c>
      <c r="C232" s="23" t="s">
        <v>263</v>
      </c>
      <c r="D232" s="23" t="s">
        <v>83</v>
      </c>
      <c r="E232" s="23" t="s">
        <v>1051</v>
      </c>
      <c r="F232" s="23" t="s">
        <v>1085</v>
      </c>
      <c r="G232" s="23" t="s">
        <v>1085</v>
      </c>
      <c r="H232" s="23" t="s">
        <v>1066</v>
      </c>
      <c r="I232" s="24" t="s">
        <v>265</v>
      </c>
      <c r="J232" s="189" t="str">
        <f>+VLOOKUP(I232,Feuil1!A:C,2,FALSE)</f>
        <v>R2-2-3-4</v>
      </c>
      <c r="K232" s="24" t="s">
        <v>266</v>
      </c>
      <c r="L232" s="29"/>
      <c r="M232" s="59">
        <v>2</v>
      </c>
      <c r="N232" s="60">
        <v>4</v>
      </c>
      <c r="O232" s="42">
        <f t="shared" si="15"/>
        <v>8</v>
      </c>
      <c r="P232" s="42">
        <f t="shared" si="16"/>
        <v>3</v>
      </c>
      <c r="Q232" s="44" t="s">
        <v>1685</v>
      </c>
      <c r="R232" s="59">
        <v>5</v>
      </c>
      <c r="S232" s="25" t="s">
        <v>267</v>
      </c>
      <c r="T232" s="59">
        <v>5</v>
      </c>
      <c r="U232" s="25"/>
      <c r="V232" s="59">
        <v>5</v>
      </c>
      <c r="W232" s="41">
        <f t="shared" si="17"/>
        <v>15</v>
      </c>
      <c r="X232" s="50">
        <f t="shared" si="18"/>
        <v>1</v>
      </c>
      <c r="Y232" s="52">
        <f t="shared" si="19"/>
        <v>3</v>
      </c>
      <c r="Z232" s="23"/>
      <c r="AA232" s="57"/>
      <c r="AB232" s="23"/>
      <c r="AC232" s="23"/>
      <c r="AD232" s="23"/>
    </row>
    <row r="233" spans="1:30" ht="154.5" hidden="1" thickTop="1" thickBot="1" x14ac:dyDescent="0.25">
      <c r="A233" s="23" t="s">
        <v>50</v>
      </c>
      <c r="B233" s="23" t="s">
        <v>295</v>
      </c>
      <c r="C233" s="23" t="s">
        <v>1266</v>
      </c>
      <c r="D233" s="23" t="s">
        <v>83</v>
      </c>
      <c r="E233" s="23" t="s">
        <v>1049</v>
      </c>
      <c r="F233" s="23" t="s">
        <v>1055</v>
      </c>
      <c r="G233" s="23" t="s">
        <v>1062</v>
      </c>
      <c r="H233" s="23" t="s">
        <v>1055</v>
      </c>
      <c r="I233" s="24" t="s">
        <v>1267</v>
      </c>
      <c r="J233" s="189" t="str">
        <f>+VLOOKUP(I233,Feuil1!A:C,2,FALSE)</f>
        <v>R2-1-1-1</v>
      </c>
      <c r="K233" s="24" t="s">
        <v>1268</v>
      </c>
      <c r="L233" s="29"/>
      <c r="M233" s="59">
        <v>4</v>
      </c>
      <c r="N233" s="60">
        <v>4</v>
      </c>
      <c r="O233" s="42">
        <f t="shared" si="15"/>
        <v>16</v>
      </c>
      <c r="P233" s="42">
        <f t="shared" si="16"/>
        <v>3</v>
      </c>
      <c r="Q233" s="44" t="s">
        <v>1272</v>
      </c>
      <c r="R233" s="59">
        <v>5</v>
      </c>
      <c r="S233" s="25" t="s">
        <v>1270</v>
      </c>
      <c r="T233" s="59">
        <v>5</v>
      </c>
      <c r="U233" s="25" t="s">
        <v>1271</v>
      </c>
      <c r="V233" s="59">
        <v>5</v>
      </c>
      <c r="W233" s="41">
        <f t="shared" si="17"/>
        <v>15</v>
      </c>
      <c r="X233" s="50">
        <f t="shared" si="18"/>
        <v>1</v>
      </c>
      <c r="Y233" s="52">
        <f t="shared" si="19"/>
        <v>3</v>
      </c>
      <c r="Z233" s="23"/>
      <c r="AA233" s="111" t="s">
        <v>1708</v>
      </c>
      <c r="AB233" s="221">
        <v>45078</v>
      </c>
      <c r="AC233" s="23"/>
      <c r="AD233" s="23" t="s">
        <v>1695</v>
      </c>
    </row>
    <row r="234" spans="1:30" ht="52.5" hidden="1" thickTop="1" thickBot="1" x14ac:dyDescent="0.25">
      <c r="A234" s="23" t="s">
        <v>50</v>
      </c>
      <c r="B234" s="23" t="s">
        <v>295</v>
      </c>
      <c r="C234" s="23" t="s">
        <v>1266</v>
      </c>
      <c r="D234" s="23" t="s">
        <v>83</v>
      </c>
      <c r="E234" s="23" t="s">
        <v>1049</v>
      </c>
      <c r="F234" s="23" t="s">
        <v>1055</v>
      </c>
      <c r="G234" s="23" t="s">
        <v>1062</v>
      </c>
      <c r="H234" s="23" t="s">
        <v>1055</v>
      </c>
      <c r="I234" s="24" t="s">
        <v>1267</v>
      </c>
      <c r="J234" s="189" t="str">
        <f>+VLOOKUP(I234,Feuil1!A:C,2,FALSE)</f>
        <v>R2-1-1-1</v>
      </c>
      <c r="K234" s="24" t="s">
        <v>1709</v>
      </c>
      <c r="L234" s="29"/>
      <c r="M234" s="59">
        <v>4</v>
      </c>
      <c r="N234" s="60">
        <v>4</v>
      </c>
      <c r="O234" s="42">
        <f t="shared" si="15"/>
        <v>16</v>
      </c>
      <c r="P234" s="42">
        <f t="shared" si="16"/>
        <v>3</v>
      </c>
      <c r="Q234" s="44"/>
      <c r="R234" s="59">
        <v>5</v>
      </c>
      <c r="S234" s="25"/>
      <c r="T234" s="59">
        <v>5</v>
      </c>
      <c r="U234" s="25"/>
      <c r="V234" s="59">
        <v>5</v>
      </c>
      <c r="W234" s="41">
        <f t="shared" si="17"/>
        <v>15</v>
      </c>
      <c r="X234" s="50">
        <f t="shared" si="18"/>
        <v>1</v>
      </c>
      <c r="Y234" s="52">
        <f t="shared" si="19"/>
        <v>3</v>
      </c>
      <c r="Z234" s="23"/>
      <c r="AA234" s="57"/>
      <c r="AB234" s="23"/>
      <c r="AC234" s="23"/>
      <c r="AD234" s="23"/>
    </row>
    <row r="235" spans="1:30" ht="39.75" hidden="1" thickTop="1" thickBot="1" x14ac:dyDescent="0.25">
      <c r="A235" s="29" t="s">
        <v>50</v>
      </c>
      <c r="B235" s="29" t="s">
        <v>295</v>
      </c>
      <c r="C235" s="29" t="s">
        <v>1266</v>
      </c>
      <c r="D235" s="29" t="s">
        <v>83</v>
      </c>
      <c r="E235" s="23" t="s">
        <v>1049</v>
      </c>
      <c r="F235" s="23" t="s">
        <v>1055</v>
      </c>
      <c r="G235" s="23" t="s">
        <v>1062</v>
      </c>
      <c r="H235" s="23" t="s">
        <v>1055</v>
      </c>
      <c r="I235" s="31" t="s">
        <v>798</v>
      </c>
      <c r="J235" s="189" t="str">
        <f>+VLOOKUP(I235,Feuil1!A:C,2,FALSE)</f>
        <v>R2-1-1-3</v>
      </c>
      <c r="K235" s="31" t="s">
        <v>1273</v>
      </c>
      <c r="L235" s="29"/>
      <c r="M235" s="59">
        <v>4</v>
      </c>
      <c r="N235" s="60">
        <v>4</v>
      </c>
      <c r="O235" s="42">
        <f t="shared" si="15"/>
        <v>16</v>
      </c>
      <c r="P235" s="42">
        <f t="shared" si="16"/>
        <v>3</v>
      </c>
      <c r="Q235" s="44"/>
      <c r="R235" s="59">
        <v>5</v>
      </c>
      <c r="S235" s="25" t="s">
        <v>1274</v>
      </c>
      <c r="T235" s="59">
        <v>5</v>
      </c>
      <c r="U235" s="25"/>
      <c r="V235" s="59">
        <v>5</v>
      </c>
      <c r="W235" s="41">
        <f t="shared" si="17"/>
        <v>15</v>
      </c>
      <c r="X235" s="50">
        <f t="shared" si="18"/>
        <v>1</v>
      </c>
      <c r="Y235" s="52">
        <f t="shared" si="19"/>
        <v>3</v>
      </c>
      <c r="Z235" s="23"/>
      <c r="AA235" s="57"/>
      <c r="AB235" s="23"/>
      <c r="AC235" s="23"/>
      <c r="AD235" s="23"/>
    </row>
    <row r="236" spans="1:30" ht="167.25" hidden="1" thickTop="1" thickBot="1" x14ac:dyDescent="0.25">
      <c r="A236" s="29" t="s">
        <v>50</v>
      </c>
      <c r="B236" s="29" t="s">
        <v>295</v>
      </c>
      <c r="C236" s="29" t="s">
        <v>1266</v>
      </c>
      <c r="D236" s="29" t="s">
        <v>83</v>
      </c>
      <c r="E236" s="23" t="s">
        <v>1049</v>
      </c>
      <c r="F236" s="23" t="s">
        <v>1055</v>
      </c>
      <c r="G236" s="23" t="s">
        <v>1062</v>
      </c>
      <c r="H236" s="23" t="s">
        <v>1055</v>
      </c>
      <c r="I236" s="31" t="s">
        <v>1275</v>
      </c>
      <c r="J236" s="189" t="str">
        <f>+VLOOKUP(I236,Feuil1!A:C,2,FALSE)</f>
        <v>R2-1-1-4</v>
      </c>
      <c r="K236" s="31" t="s">
        <v>1276</v>
      </c>
      <c r="L236" s="29"/>
      <c r="M236" s="59">
        <v>4</v>
      </c>
      <c r="N236" s="60">
        <v>4</v>
      </c>
      <c r="O236" s="42">
        <f t="shared" si="15"/>
        <v>16</v>
      </c>
      <c r="P236" s="42">
        <f t="shared" si="16"/>
        <v>3</v>
      </c>
      <c r="Q236" s="44" t="s">
        <v>1279</v>
      </c>
      <c r="R236" s="59">
        <v>4</v>
      </c>
      <c r="S236" s="25" t="s">
        <v>1277</v>
      </c>
      <c r="T236" s="59">
        <v>4</v>
      </c>
      <c r="U236" s="25" t="s">
        <v>1278</v>
      </c>
      <c r="V236" s="59">
        <v>4</v>
      </c>
      <c r="W236" s="41">
        <f t="shared" si="17"/>
        <v>12</v>
      </c>
      <c r="X236" s="50">
        <f t="shared" si="18"/>
        <v>1</v>
      </c>
      <c r="Y236" s="52">
        <f t="shared" si="19"/>
        <v>3</v>
      </c>
      <c r="Z236" s="23"/>
      <c r="AA236" s="111" t="s">
        <v>1712</v>
      </c>
      <c r="AB236" s="221">
        <v>45078</v>
      </c>
      <c r="AC236" s="23"/>
      <c r="AD236" s="23"/>
    </row>
    <row r="237" spans="1:30" ht="129" hidden="1" thickTop="1" thickBot="1" x14ac:dyDescent="0.25">
      <c r="A237" s="29" t="s">
        <v>50</v>
      </c>
      <c r="B237" s="29" t="s">
        <v>295</v>
      </c>
      <c r="C237" s="29" t="s">
        <v>1266</v>
      </c>
      <c r="D237" s="29" t="s">
        <v>83</v>
      </c>
      <c r="E237" s="23" t="s">
        <v>1049</v>
      </c>
      <c r="F237" s="23" t="s">
        <v>1055</v>
      </c>
      <c r="G237" s="23" t="s">
        <v>1062</v>
      </c>
      <c r="H237" s="23" t="s">
        <v>1055</v>
      </c>
      <c r="I237" s="31" t="s">
        <v>976</v>
      </c>
      <c r="J237" s="189" t="str">
        <f>+VLOOKUP(I237,Feuil1!A:C,2,FALSE)</f>
        <v>R2-1-1-5</v>
      </c>
      <c r="K237" s="31" t="s">
        <v>1284</v>
      </c>
      <c r="L237" s="29"/>
      <c r="M237" s="59">
        <v>3</v>
      </c>
      <c r="N237" s="60">
        <v>3</v>
      </c>
      <c r="O237" s="42">
        <f t="shared" si="15"/>
        <v>9</v>
      </c>
      <c r="P237" s="42">
        <f t="shared" si="16"/>
        <v>3</v>
      </c>
      <c r="Q237" s="44" t="s">
        <v>1287</v>
      </c>
      <c r="R237" s="59">
        <v>4</v>
      </c>
      <c r="S237" s="25"/>
      <c r="T237" s="59">
        <v>4</v>
      </c>
      <c r="U237" s="25" t="s">
        <v>1286</v>
      </c>
      <c r="V237" s="59">
        <v>4</v>
      </c>
      <c r="W237" s="41">
        <f t="shared" si="17"/>
        <v>12</v>
      </c>
      <c r="X237" s="50">
        <f t="shared" si="18"/>
        <v>1</v>
      </c>
      <c r="Y237" s="52">
        <f t="shared" si="19"/>
        <v>3</v>
      </c>
      <c r="Z237" s="23"/>
      <c r="AA237" s="111" t="s">
        <v>1715</v>
      </c>
      <c r="AB237" s="221">
        <v>45078</v>
      </c>
      <c r="AC237" s="23"/>
      <c r="AD237" s="23"/>
    </row>
    <row r="238" spans="1:30" ht="27" hidden="1" thickTop="1" thickBot="1" x14ac:dyDescent="0.25">
      <c r="A238" s="29" t="s">
        <v>50</v>
      </c>
      <c r="B238" s="29" t="s">
        <v>295</v>
      </c>
      <c r="C238" s="29" t="s">
        <v>1266</v>
      </c>
      <c r="D238" s="29" t="s">
        <v>83</v>
      </c>
      <c r="E238" s="23" t="s">
        <v>1049</v>
      </c>
      <c r="F238" s="23" t="s">
        <v>1055</v>
      </c>
      <c r="G238" s="23" t="s">
        <v>1062</v>
      </c>
      <c r="H238" s="23" t="s">
        <v>1055</v>
      </c>
      <c r="I238" s="31" t="s">
        <v>976</v>
      </c>
      <c r="J238" s="189" t="str">
        <f>+VLOOKUP(I238,Feuil1!A:C,2,FALSE)</f>
        <v>R2-1-1-5</v>
      </c>
      <c r="K238" s="31" t="s">
        <v>1285</v>
      </c>
      <c r="L238" s="29"/>
      <c r="M238" s="59">
        <v>3</v>
      </c>
      <c r="N238" s="60">
        <v>3</v>
      </c>
      <c r="O238" s="42">
        <f t="shared" si="15"/>
        <v>9</v>
      </c>
      <c r="P238" s="42">
        <f t="shared" si="16"/>
        <v>3</v>
      </c>
      <c r="Q238" s="44"/>
      <c r="R238" s="59">
        <v>4</v>
      </c>
      <c r="S238" s="25"/>
      <c r="T238" s="59">
        <v>4</v>
      </c>
      <c r="U238" s="25"/>
      <c r="V238" s="59">
        <v>4</v>
      </c>
      <c r="W238" s="41">
        <f t="shared" si="17"/>
        <v>12</v>
      </c>
      <c r="X238" s="50">
        <f t="shared" si="18"/>
        <v>1</v>
      </c>
      <c r="Y238" s="52">
        <f t="shared" si="19"/>
        <v>3</v>
      </c>
      <c r="Z238" s="23"/>
      <c r="AA238" s="57"/>
      <c r="AB238" s="23"/>
      <c r="AC238" s="23"/>
      <c r="AD238" s="23"/>
    </row>
    <row r="239" spans="1:30" ht="65.25" hidden="1" thickTop="1" thickBot="1" x14ac:dyDescent="0.25">
      <c r="A239" s="29" t="s">
        <v>50</v>
      </c>
      <c r="B239" s="29" t="s">
        <v>295</v>
      </c>
      <c r="C239" s="29" t="s">
        <v>1266</v>
      </c>
      <c r="D239" s="29" t="s">
        <v>83</v>
      </c>
      <c r="E239" s="23" t="s">
        <v>1049</v>
      </c>
      <c r="F239" s="23" t="s">
        <v>1055</v>
      </c>
      <c r="G239" s="23" t="s">
        <v>1062</v>
      </c>
      <c r="H239" s="23" t="s">
        <v>1055</v>
      </c>
      <c r="I239" s="31" t="s">
        <v>444</v>
      </c>
      <c r="J239" s="189" t="str">
        <f>+VLOOKUP(I239,Feuil1!A:C,2,FALSE)</f>
        <v>R2-1-1-7</v>
      </c>
      <c r="K239" s="119" t="s">
        <v>181</v>
      </c>
      <c r="L239" s="29"/>
      <c r="M239" s="59">
        <v>3</v>
      </c>
      <c r="N239" s="60">
        <v>3</v>
      </c>
      <c r="O239" s="42">
        <f t="shared" si="15"/>
        <v>9</v>
      </c>
      <c r="P239" s="42">
        <f t="shared" si="16"/>
        <v>3</v>
      </c>
      <c r="Q239" s="44" t="s">
        <v>1289</v>
      </c>
      <c r="R239" s="59">
        <v>5</v>
      </c>
      <c r="S239" s="25" t="s">
        <v>1288</v>
      </c>
      <c r="T239" s="59">
        <v>5</v>
      </c>
      <c r="U239" s="25"/>
      <c r="V239" s="59">
        <v>5</v>
      </c>
      <c r="W239" s="41">
        <f t="shared" si="17"/>
        <v>15</v>
      </c>
      <c r="X239" s="50">
        <f t="shared" si="18"/>
        <v>1</v>
      </c>
      <c r="Y239" s="52">
        <f t="shared" si="19"/>
        <v>3</v>
      </c>
      <c r="Z239" s="23"/>
      <c r="AA239" s="57"/>
      <c r="AB239" s="23"/>
      <c r="AC239" s="23"/>
      <c r="AD239" s="23"/>
    </row>
    <row r="240" spans="1:30" ht="103.5" hidden="1" thickTop="1" thickBot="1" x14ac:dyDescent="0.25">
      <c r="A240" s="29" t="s">
        <v>240</v>
      </c>
      <c r="B240" s="29" t="s">
        <v>295</v>
      </c>
      <c r="C240" s="29" t="s">
        <v>457</v>
      </c>
      <c r="D240" s="29" t="s">
        <v>83</v>
      </c>
      <c r="E240" s="29" t="s">
        <v>1052</v>
      </c>
      <c r="F240" s="29" t="s">
        <v>1639</v>
      </c>
      <c r="G240" s="29" t="s">
        <v>1640</v>
      </c>
      <c r="H240" s="29" t="s">
        <v>1063</v>
      </c>
      <c r="I240" s="31" t="s">
        <v>458</v>
      </c>
      <c r="J240" s="189" t="str">
        <f>+VLOOKUP(I240,Feuil1!A:C,2,FALSE)</f>
        <v>R6-1-1-5</v>
      </c>
      <c r="K240" s="31" t="s">
        <v>458</v>
      </c>
      <c r="L240" s="29"/>
      <c r="M240" s="59">
        <v>4</v>
      </c>
      <c r="N240" s="60">
        <v>4</v>
      </c>
      <c r="O240" s="42">
        <f t="shared" si="15"/>
        <v>16</v>
      </c>
      <c r="P240" s="42">
        <f t="shared" si="16"/>
        <v>3</v>
      </c>
      <c r="Q240" s="45" t="s">
        <v>459</v>
      </c>
      <c r="R240" s="59">
        <v>4</v>
      </c>
      <c r="S240" s="30" t="s">
        <v>460</v>
      </c>
      <c r="T240" s="59">
        <v>4</v>
      </c>
      <c r="U240" s="30"/>
      <c r="V240" s="59">
        <v>4</v>
      </c>
      <c r="W240" s="41">
        <f t="shared" si="17"/>
        <v>12</v>
      </c>
      <c r="X240" s="50">
        <f t="shared" si="18"/>
        <v>1</v>
      </c>
      <c r="Y240" s="52">
        <f t="shared" si="19"/>
        <v>3</v>
      </c>
      <c r="Z240" s="29"/>
      <c r="AA240" s="58"/>
      <c r="AB240" s="23"/>
      <c r="AC240" s="23"/>
      <c r="AD240" s="84" t="s">
        <v>1700</v>
      </c>
    </row>
    <row r="241" spans="1:30" ht="52.5" hidden="1" thickTop="1" thickBot="1" x14ac:dyDescent="0.25">
      <c r="A241" s="29" t="s">
        <v>240</v>
      </c>
      <c r="B241" s="29" t="s">
        <v>295</v>
      </c>
      <c r="C241" s="29" t="s">
        <v>475</v>
      </c>
      <c r="D241" s="29" t="s">
        <v>83</v>
      </c>
      <c r="E241" s="29" t="s">
        <v>1052</v>
      </c>
      <c r="F241" s="29" t="s">
        <v>1639</v>
      </c>
      <c r="G241" s="29" t="s">
        <v>1640</v>
      </c>
      <c r="H241" s="29" t="s">
        <v>1063</v>
      </c>
      <c r="I241" s="31" t="s">
        <v>476</v>
      </c>
      <c r="J241" s="189" t="str">
        <f>+VLOOKUP(I241,Feuil1!A:C,2,FALSE)</f>
        <v>R6-1-3-1</v>
      </c>
      <c r="K241" s="31" t="s">
        <v>481</v>
      </c>
      <c r="L241" s="29"/>
      <c r="M241" s="59">
        <v>4</v>
      </c>
      <c r="N241" s="60">
        <v>4</v>
      </c>
      <c r="O241" s="42">
        <f t="shared" si="15"/>
        <v>16</v>
      </c>
      <c r="P241" s="42">
        <f t="shared" si="16"/>
        <v>3</v>
      </c>
      <c r="Q241" s="45"/>
      <c r="R241" s="59">
        <v>5</v>
      </c>
      <c r="S241" s="30"/>
      <c r="T241" s="59">
        <v>5</v>
      </c>
      <c r="U241" s="30"/>
      <c r="V241" s="59">
        <v>5</v>
      </c>
      <c r="W241" s="41">
        <f t="shared" si="17"/>
        <v>15</v>
      </c>
      <c r="X241" s="50">
        <f t="shared" si="18"/>
        <v>1</v>
      </c>
      <c r="Y241" s="52">
        <f t="shared" si="19"/>
        <v>3</v>
      </c>
      <c r="Z241" s="29"/>
      <c r="AA241" s="58"/>
      <c r="AB241" s="23"/>
      <c r="AC241" s="23"/>
      <c r="AD241" s="23"/>
    </row>
    <row r="242" spans="1:30" ht="90.75" hidden="1" thickTop="1" thickBot="1" x14ac:dyDescent="0.25">
      <c r="A242" s="29" t="s">
        <v>240</v>
      </c>
      <c r="B242" s="29" t="s">
        <v>295</v>
      </c>
      <c r="C242" s="29" t="s">
        <v>475</v>
      </c>
      <c r="D242" s="29" t="s">
        <v>83</v>
      </c>
      <c r="E242" s="29" t="s">
        <v>1052</v>
      </c>
      <c r="F242" s="29" t="s">
        <v>1639</v>
      </c>
      <c r="G242" s="29" t="s">
        <v>1640</v>
      </c>
      <c r="H242" s="29" t="s">
        <v>1063</v>
      </c>
      <c r="I242" s="31" t="s">
        <v>482</v>
      </c>
      <c r="J242" s="189" t="str">
        <f>+VLOOKUP(I242,Feuil1!A:C,2,FALSE)</f>
        <v>R6-1-3-2</v>
      </c>
      <c r="K242" s="31" t="s">
        <v>483</v>
      </c>
      <c r="L242" s="29"/>
      <c r="M242" s="59">
        <v>4</v>
      </c>
      <c r="N242" s="60">
        <v>4</v>
      </c>
      <c r="O242" s="42">
        <f t="shared" si="15"/>
        <v>16</v>
      </c>
      <c r="P242" s="42">
        <f t="shared" si="16"/>
        <v>3</v>
      </c>
      <c r="Q242" s="45" t="s">
        <v>484</v>
      </c>
      <c r="R242" s="59">
        <v>5</v>
      </c>
      <c r="S242" s="30" t="s">
        <v>485</v>
      </c>
      <c r="T242" s="59">
        <v>5</v>
      </c>
      <c r="U242" s="30"/>
      <c r="V242" s="59">
        <v>5</v>
      </c>
      <c r="W242" s="41">
        <f t="shared" si="17"/>
        <v>15</v>
      </c>
      <c r="X242" s="50">
        <f t="shared" si="18"/>
        <v>1</v>
      </c>
      <c r="Y242" s="52">
        <f t="shared" si="19"/>
        <v>3</v>
      </c>
      <c r="Z242" s="29"/>
      <c r="AA242" s="58"/>
      <c r="AB242" s="23"/>
      <c r="AC242" s="23"/>
      <c r="AD242" s="84" t="s">
        <v>1701</v>
      </c>
    </row>
    <row r="243" spans="1:30" ht="167.25" hidden="1" thickTop="1" thickBot="1" x14ac:dyDescent="0.25">
      <c r="A243" s="23" t="s">
        <v>441</v>
      </c>
      <c r="B243" s="23" t="s">
        <v>525</v>
      </c>
      <c r="C243" s="23" t="s">
        <v>526</v>
      </c>
      <c r="D243" s="23" t="s">
        <v>83</v>
      </c>
      <c r="E243" s="23" t="s">
        <v>1052</v>
      </c>
      <c r="F243" s="23" t="s">
        <v>1065</v>
      </c>
      <c r="G243" s="23" t="s">
        <v>1063</v>
      </c>
      <c r="H243" s="23" t="s">
        <v>1062</v>
      </c>
      <c r="I243" s="24" t="s">
        <v>527</v>
      </c>
      <c r="J243" s="189" t="str">
        <f>+VLOOKUP(I243,Feuil1!A:C,2,FALSE)</f>
        <v>R3-3-1-1</v>
      </c>
      <c r="K243" s="24" t="s">
        <v>528</v>
      </c>
      <c r="L243" s="23"/>
      <c r="M243" s="59">
        <v>4</v>
      </c>
      <c r="N243" s="60">
        <v>4</v>
      </c>
      <c r="O243" s="42">
        <f t="shared" si="15"/>
        <v>16</v>
      </c>
      <c r="P243" s="42">
        <f t="shared" si="16"/>
        <v>3</v>
      </c>
      <c r="Q243" s="44" t="s">
        <v>529</v>
      </c>
      <c r="R243" s="59">
        <v>5</v>
      </c>
      <c r="S243" s="25" t="s">
        <v>530</v>
      </c>
      <c r="T243" s="59">
        <v>5</v>
      </c>
      <c r="U243" s="25"/>
      <c r="V243" s="59">
        <v>5</v>
      </c>
      <c r="W243" s="41">
        <f t="shared" si="17"/>
        <v>15</v>
      </c>
      <c r="X243" s="50">
        <f t="shared" si="18"/>
        <v>1</v>
      </c>
      <c r="Y243" s="52">
        <f t="shared" si="19"/>
        <v>3</v>
      </c>
      <c r="Z243" s="23"/>
      <c r="AA243" s="57"/>
      <c r="AB243" s="23"/>
      <c r="AC243" s="23"/>
      <c r="AD243" s="23"/>
    </row>
    <row r="244" spans="1:30" ht="39.75" hidden="1" thickTop="1" thickBot="1" x14ac:dyDescent="0.25">
      <c r="A244" s="23" t="s">
        <v>441</v>
      </c>
      <c r="B244" s="23" t="s">
        <v>617</v>
      </c>
      <c r="C244" s="23" t="s">
        <v>634</v>
      </c>
      <c r="D244" s="23" t="s">
        <v>83</v>
      </c>
      <c r="E244" s="23" t="s">
        <v>1052</v>
      </c>
      <c r="F244" s="23" t="s">
        <v>1063</v>
      </c>
      <c r="G244" s="23" t="s">
        <v>1062</v>
      </c>
      <c r="H244" s="23" t="s">
        <v>1062</v>
      </c>
      <c r="I244" s="24" t="s">
        <v>639</v>
      </c>
      <c r="J244" s="189" t="str">
        <f>+VLOOKUP(I244,Feuil1!A:C,2,FALSE)</f>
        <v>R3-2-2-2</v>
      </c>
      <c r="K244" s="24" t="s">
        <v>646</v>
      </c>
      <c r="L244" s="23"/>
      <c r="M244" s="59">
        <v>3</v>
      </c>
      <c r="N244" s="60">
        <v>3</v>
      </c>
      <c r="O244" s="42">
        <f t="shared" si="15"/>
        <v>9</v>
      </c>
      <c r="P244" s="42">
        <f t="shared" si="16"/>
        <v>3</v>
      </c>
      <c r="Q244" s="44" t="s">
        <v>539</v>
      </c>
      <c r="R244" s="59">
        <v>5</v>
      </c>
      <c r="S244" s="25" t="s">
        <v>1562</v>
      </c>
      <c r="T244" s="59">
        <v>5</v>
      </c>
      <c r="U244" s="25"/>
      <c r="V244" s="59">
        <v>5</v>
      </c>
      <c r="W244" s="41">
        <f t="shared" si="17"/>
        <v>15</v>
      </c>
      <c r="X244" s="50">
        <f t="shared" si="18"/>
        <v>1</v>
      </c>
      <c r="Y244" s="52">
        <f t="shared" si="19"/>
        <v>3</v>
      </c>
      <c r="Z244" s="23"/>
      <c r="AA244" s="57"/>
      <c r="AB244" s="23"/>
      <c r="AC244" s="23"/>
      <c r="AD244" s="23"/>
    </row>
    <row r="245" spans="1:30" ht="141.75" hidden="1" thickTop="1" thickBot="1" x14ac:dyDescent="0.25">
      <c r="A245" s="23" t="s">
        <v>200</v>
      </c>
      <c r="B245" s="23" t="s">
        <v>676</v>
      </c>
      <c r="C245" s="23" t="s">
        <v>677</v>
      </c>
      <c r="D245" s="23" t="s">
        <v>83</v>
      </c>
      <c r="E245" s="23" t="s">
        <v>1052</v>
      </c>
      <c r="F245" s="23" t="s">
        <v>1063</v>
      </c>
      <c r="G245" s="23" t="s">
        <v>1062</v>
      </c>
      <c r="H245" s="23" t="s">
        <v>1055</v>
      </c>
      <c r="I245" s="24" t="s">
        <v>678</v>
      </c>
      <c r="J245" s="189" t="str">
        <f>+VLOOKUP(I245,Feuil1!A:C,2,FALSE)</f>
        <v>R5-2-1-1</v>
      </c>
      <c r="K245" s="24" t="s">
        <v>1641</v>
      </c>
      <c r="L245" s="23"/>
      <c r="M245" s="59">
        <v>4</v>
      </c>
      <c r="N245" s="60">
        <v>4</v>
      </c>
      <c r="O245" s="42">
        <f t="shared" si="15"/>
        <v>16</v>
      </c>
      <c r="P245" s="42">
        <f t="shared" si="16"/>
        <v>3</v>
      </c>
      <c r="Q245" s="44" t="s">
        <v>679</v>
      </c>
      <c r="R245" s="59">
        <v>5</v>
      </c>
      <c r="S245" s="25" t="s">
        <v>680</v>
      </c>
      <c r="T245" s="59">
        <v>5</v>
      </c>
      <c r="U245" s="25"/>
      <c r="V245" s="59">
        <v>5</v>
      </c>
      <c r="W245" s="41">
        <f t="shared" si="17"/>
        <v>15</v>
      </c>
      <c r="X245" s="50">
        <f t="shared" si="18"/>
        <v>1</v>
      </c>
      <c r="Y245" s="52">
        <f t="shared" si="19"/>
        <v>3</v>
      </c>
      <c r="Z245" s="23"/>
      <c r="AA245" s="57"/>
      <c r="AB245" s="23"/>
      <c r="AC245" s="23"/>
      <c r="AD245" s="23"/>
    </row>
    <row r="246" spans="1:30" ht="141.75" hidden="1" thickTop="1" thickBot="1" x14ac:dyDescent="0.25">
      <c r="A246" s="23" t="s">
        <v>200</v>
      </c>
      <c r="B246" s="23" t="s">
        <v>676</v>
      </c>
      <c r="C246" s="23" t="s">
        <v>677</v>
      </c>
      <c r="D246" s="23" t="s">
        <v>83</v>
      </c>
      <c r="E246" s="23" t="s">
        <v>1052</v>
      </c>
      <c r="F246" s="23" t="s">
        <v>1063</v>
      </c>
      <c r="G246" s="23" t="s">
        <v>1062</v>
      </c>
      <c r="H246" s="23" t="s">
        <v>1055</v>
      </c>
      <c r="I246" s="24" t="s">
        <v>681</v>
      </c>
      <c r="J246" s="189" t="str">
        <f>+VLOOKUP(I246,Feuil1!A:C,2,FALSE)</f>
        <v>R5-2-1-2</v>
      </c>
      <c r="K246" s="24" t="s">
        <v>682</v>
      </c>
      <c r="L246" s="23"/>
      <c r="M246" s="59">
        <v>4</v>
      </c>
      <c r="N246" s="60">
        <v>4</v>
      </c>
      <c r="O246" s="42">
        <f t="shared" si="15"/>
        <v>16</v>
      </c>
      <c r="P246" s="42">
        <f t="shared" si="16"/>
        <v>3</v>
      </c>
      <c r="Q246" s="44" t="s">
        <v>683</v>
      </c>
      <c r="R246" s="59">
        <v>5</v>
      </c>
      <c r="S246" s="25" t="s">
        <v>684</v>
      </c>
      <c r="T246" s="59">
        <v>5</v>
      </c>
      <c r="U246" s="25"/>
      <c r="V246" s="59">
        <v>5</v>
      </c>
      <c r="W246" s="41">
        <f t="shared" si="17"/>
        <v>15</v>
      </c>
      <c r="X246" s="50">
        <f t="shared" si="18"/>
        <v>1</v>
      </c>
      <c r="Y246" s="52">
        <f t="shared" si="19"/>
        <v>3</v>
      </c>
      <c r="Z246" s="23"/>
      <c r="AA246" s="111" t="s">
        <v>1643</v>
      </c>
      <c r="AB246" s="221">
        <v>45078</v>
      </c>
      <c r="AC246" s="23"/>
      <c r="AD246" s="23"/>
    </row>
    <row r="247" spans="1:30" ht="258" hidden="1" customHeight="1" thickTop="1" thickBot="1" x14ac:dyDescent="0.25">
      <c r="A247" s="23" t="s">
        <v>200</v>
      </c>
      <c r="B247" s="23" t="s">
        <v>676</v>
      </c>
      <c r="C247" s="23" t="s">
        <v>677</v>
      </c>
      <c r="D247" s="23" t="s">
        <v>83</v>
      </c>
      <c r="E247" s="23" t="s">
        <v>1052</v>
      </c>
      <c r="F247" s="23" t="s">
        <v>1063</v>
      </c>
      <c r="G247" s="23" t="s">
        <v>1062</v>
      </c>
      <c r="H247" s="23" t="s">
        <v>1055</v>
      </c>
      <c r="I247" s="24" t="s">
        <v>691</v>
      </c>
      <c r="J247" s="189" t="str">
        <f>+VLOOKUP(I247,Feuil1!A:C,2,FALSE)</f>
        <v>R5-2-1-5</v>
      </c>
      <c r="K247" s="24" t="s">
        <v>692</v>
      </c>
      <c r="L247" s="23"/>
      <c r="M247" s="59">
        <v>2</v>
      </c>
      <c r="N247" s="60">
        <v>4</v>
      </c>
      <c r="O247" s="42">
        <f t="shared" si="15"/>
        <v>8</v>
      </c>
      <c r="P247" s="42">
        <f t="shared" si="16"/>
        <v>3</v>
      </c>
      <c r="Q247" s="44" t="s">
        <v>693</v>
      </c>
      <c r="R247" s="59">
        <v>5</v>
      </c>
      <c r="S247" s="25"/>
      <c r="T247" s="59">
        <v>5</v>
      </c>
      <c r="U247" s="25" t="s">
        <v>694</v>
      </c>
      <c r="V247" s="59">
        <v>5</v>
      </c>
      <c r="W247" s="41">
        <f t="shared" si="17"/>
        <v>15</v>
      </c>
      <c r="X247" s="50">
        <f t="shared" si="18"/>
        <v>1</v>
      </c>
      <c r="Y247" s="52">
        <f t="shared" si="19"/>
        <v>3</v>
      </c>
      <c r="Z247" s="23"/>
      <c r="AA247" s="57"/>
      <c r="AB247" s="23"/>
      <c r="AC247" s="23"/>
      <c r="AD247" s="84" t="s">
        <v>1706</v>
      </c>
    </row>
    <row r="248" spans="1:30" ht="141.75" hidden="1" thickTop="1" thickBot="1" x14ac:dyDescent="0.25">
      <c r="A248" s="23" t="s">
        <v>200</v>
      </c>
      <c r="B248" s="23" t="s">
        <v>676</v>
      </c>
      <c r="C248" s="23" t="s">
        <v>677</v>
      </c>
      <c r="D248" s="23" t="s">
        <v>83</v>
      </c>
      <c r="E248" s="23" t="s">
        <v>1052</v>
      </c>
      <c r="F248" s="23" t="s">
        <v>1063</v>
      </c>
      <c r="G248" s="23" t="s">
        <v>1062</v>
      </c>
      <c r="H248" s="23" t="s">
        <v>1055</v>
      </c>
      <c r="I248" s="24" t="s">
        <v>695</v>
      </c>
      <c r="J248" s="189" t="str">
        <f>+VLOOKUP(I248,Feuil1!A:C,2,FALSE)</f>
        <v>R5-2-1-6</v>
      </c>
      <c r="K248" s="24" t="s">
        <v>696</v>
      </c>
      <c r="L248" s="23"/>
      <c r="M248" s="59">
        <v>4</v>
      </c>
      <c r="N248" s="60">
        <v>4</v>
      </c>
      <c r="O248" s="42">
        <f t="shared" si="15"/>
        <v>16</v>
      </c>
      <c r="P248" s="42">
        <f t="shared" si="16"/>
        <v>3</v>
      </c>
      <c r="Q248" s="44" t="s">
        <v>697</v>
      </c>
      <c r="R248" s="59">
        <v>5</v>
      </c>
      <c r="S248" s="25" t="s">
        <v>698</v>
      </c>
      <c r="T248" s="59">
        <v>5</v>
      </c>
      <c r="U248" s="25"/>
      <c r="V248" s="59">
        <v>5</v>
      </c>
      <c r="W248" s="41">
        <f t="shared" si="17"/>
        <v>15</v>
      </c>
      <c r="X248" s="50">
        <f t="shared" si="18"/>
        <v>1</v>
      </c>
      <c r="Y248" s="52">
        <f t="shared" si="19"/>
        <v>3</v>
      </c>
      <c r="Z248" s="23"/>
      <c r="AA248" s="57"/>
      <c r="AB248" s="23"/>
      <c r="AC248" s="23"/>
      <c r="AD248" s="84" t="s">
        <v>1707</v>
      </c>
    </row>
    <row r="249" spans="1:30" ht="154.5" hidden="1" thickTop="1" thickBot="1" x14ac:dyDescent="0.25">
      <c r="A249" s="23" t="s">
        <v>200</v>
      </c>
      <c r="B249" s="23" t="s">
        <v>699</v>
      </c>
      <c r="C249" s="24" t="s">
        <v>700</v>
      </c>
      <c r="D249" s="23" t="s">
        <v>83</v>
      </c>
      <c r="E249" s="23" t="s">
        <v>1052</v>
      </c>
      <c r="F249" s="23" t="s">
        <v>1063</v>
      </c>
      <c r="G249" s="23" t="s">
        <v>1062</v>
      </c>
      <c r="H249" s="23" t="s">
        <v>1055</v>
      </c>
      <c r="I249" s="24" t="s">
        <v>701</v>
      </c>
      <c r="J249" s="189" t="str">
        <f>+VLOOKUP(I249,Feuil1!A:C,2,FALSE)</f>
        <v>R5-1-1-1</v>
      </c>
      <c r="K249" s="24" t="s">
        <v>702</v>
      </c>
      <c r="L249" s="23"/>
      <c r="M249" s="59">
        <v>4</v>
      </c>
      <c r="N249" s="60">
        <v>2</v>
      </c>
      <c r="O249" s="42">
        <f t="shared" si="15"/>
        <v>8</v>
      </c>
      <c r="P249" s="42">
        <f t="shared" si="16"/>
        <v>3</v>
      </c>
      <c r="Q249" s="44" t="s">
        <v>703</v>
      </c>
      <c r="R249" s="59">
        <v>5</v>
      </c>
      <c r="S249" s="25"/>
      <c r="T249" s="59">
        <v>5</v>
      </c>
      <c r="U249" s="25" t="s">
        <v>704</v>
      </c>
      <c r="V249" s="59">
        <v>5</v>
      </c>
      <c r="W249" s="41">
        <f t="shared" si="17"/>
        <v>15</v>
      </c>
      <c r="X249" s="50">
        <f t="shared" si="18"/>
        <v>1</v>
      </c>
      <c r="Y249" s="52">
        <f t="shared" si="19"/>
        <v>3</v>
      </c>
      <c r="Z249" s="23"/>
      <c r="AA249" s="57"/>
      <c r="AB249" s="23"/>
      <c r="AC249" s="23"/>
      <c r="AD249" s="84" t="s">
        <v>1710</v>
      </c>
    </row>
    <row r="250" spans="1:30" ht="103.5" hidden="1" thickTop="1" thickBot="1" x14ac:dyDescent="0.25">
      <c r="A250" s="23" t="s">
        <v>200</v>
      </c>
      <c r="B250" s="23" t="s">
        <v>699</v>
      </c>
      <c r="C250" s="24" t="s">
        <v>705</v>
      </c>
      <c r="D250" s="23" t="s">
        <v>83</v>
      </c>
      <c r="E250" s="23" t="s">
        <v>1052</v>
      </c>
      <c r="F250" s="23" t="s">
        <v>1063</v>
      </c>
      <c r="G250" s="23" t="s">
        <v>1062</v>
      </c>
      <c r="H250" s="23" t="s">
        <v>1055</v>
      </c>
      <c r="I250" s="24" t="s">
        <v>706</v>
      </c>
      <c r="J250" s="189" t="str">
        <f>+VLOOKUP(I250,Feuil1!A:C,2,FALSE)</f>
        <v>R5-1-1-2</v>
      </c>
      <c r="K250" s="24" t="s">
        <v>707</v>
      </c>
      <c r="L250" s="23"/>
      <c r="M250" s="59">
        <v>4</v>
      </c>
      <c r="N250" s="60">
        <v>2</v>
      </c>
      <c r="O250" s="42">
        <f t="shared" si="15"/>
        <v>8</v>
      </c>
      <c r="P250" s="42">
        <f t="shared" si="16"/>
        <v>3</v>
      </c>
      <c r="Q250" s="44" t="s">
        <v>708</v>
      </c>
      <c r="R250" s="59">
        <v>5</v>
      </c>
      <c r="S250" s="25"/>
      <c r="T250" s="59">
        <v>5</v>
      </c>
      <c r="U250" s="25"/>
      <c r="V250" s="59">
        <v>5</v>
      </c>
      <c r="W250" s="41">
        <f t="shared" si="17"/>
        <v>15</v>
      </c>
      <c r="X250" s="50">
        <f t="shared" si="18"/>
        <v>1</v>
      </c>
      <c r="Y250" s="52">
        <f t="shared" si="19"/>
        <v>3</v>
      </c>
      <c r="Z250" s="23"/>
      <c r="AA250" s="57"/>
      <c r="AB250" s="23"/>
      <c r="AC250" s="23"/>
      <c r="AD250" s="84" t="s">
        <v>1711</v>
      </c>
    </row>
    <row r="251" spans="1:30" ht="103.5" hidden="1" thickTop="1" thickBot="1" x14ac:dyDescent="0.25">
      <c r="A251" s="23" t="s">
        <v>200</v>
      </c>
      <c r="B251" s="23" t="s">
        <v>699</v>
      </c>
      <c r="C251" s="24" t="s">
        <v>705</v>
      </c>
      <c r="D251" s="23" t="s">
        <v>83</v>
      </c>
      <c r="E251" s="23" t="s">
        <v>1052</v>
      </c>
      <c r="F251" s="23" t="s">
        <v>1063</v>
      </c>
      <c r="G251" s="23" t="s">
        <v>1062</v>
      </c>
      <c r="H251" s="23" t="s">
        <v>1055</v>
      </c>
      <c r="I251" s="24" t="s">
        <v>706</v>
      </c>
      <c r="J251" s="189" t="str">
        <f>+VLOOKUP(I251,Feuil1!A:C,2,FALSE)</f>
        <v>R5-1-1-2</v>
      </c>
      <c r="K251" s="24" t="s">
        <v>709</v>
      </c>
      <c r="L251" s="23"/>
      <c r="M251" s="59">
        <v>4</v>
      </c>
      <c r="N251" s="60">
        <v>2</v>
      </c>
      <c r="O251" s="42">
        <f t="shared" si="15"/>
        <v>8</v>
      </c>
      <c r="P251" s="42">
        <f t="shared" si="16"/>
        <v>3</v>
      </c>
      <c r="Q251" s="44" t="s">
        <v>710</v>
      </c>
      <c r="R251" s="59">
        <v>5</v>
      </c>
      <c r="S251" s="25"/>
      <c r="T251" s="59">
        <v>5</v>
      </c>
      <c r="U251" s="25"/>
      <c r="V251" s="59">
        <v>5</v>
      </c>
      <c r="W251" s="41">
        <f t="shared" si="17"/>
        <v>15</v>
      </c>
      <c r="X251" s="50">
        <f t="shared" si="18"/>
        <v>1</v>
      </c>
      <c r="Y251" s="52">
        <f t="shared" si="19"/>
        <v>3</v>
      </c>
      <c r="Z251" s="23"/>
      <c r="AA251" s="57"/>
      <c r="AB251" s="23"/>
      <c r="AC251" s="23"/>
      <c r="AD251" s="23" t="s">
        <v>1713</v>
      </c>
    </row>
    <row r="252" spans="1:30" ht="39.75" hidden="1" thickTop="1" thickBot="1" x14ac:dyDescent="0.25">
      <c r="A252" s="23" t="s">
        <v>1716</v>
      </c>
      <c r="B252" s="23" t="s">
        <v>163</v>
      </c>
      <c r="C252" s="23" t="s">
        <v>164</v>
      </c>
      <c r="D252" s="23" t="s">
        <v>83</v>
      </c>
      <c r="E252" s="23" t="s">
        <v>1050</v>
      </c>
      <c r="F252" s="23" t="s">
        <v>1058</v>
      </c>
      <c r="G252" s="23" t="s">
        <v>1056</v>
      </c>
      <c r="H252" s="23" t="s">
        <v>1055</v>
      </c>
      <c r="I252" s="24" t="s">
        <v>174</v>
      </c>
      <c r="J252" s="189" t="str">
        <f>+VLOOKUP(I252,Feuil1!A:C,2,FALSE)</f>
        <v>R8-7-1-6</v>
      </c>
      <c r="K252" s="24" t="s">
        <v>175</v>
      </c>
      <c r="L252" s="23"/>
      <c r="M252" s="59">
        <v>3</v>
      </c>
      <c r="N252" s="60">
        <v>3</v>
      </c>
      <c r="O252" s="42">
        <f t="shared" si="15"/>
        <v>9</v>
      </c>
      <c r="P252" s="42">
        <f t="shared" si="16"/>
        <v>3</v>
      </c>
      <c r="Q252" s="44"/>
      <c r="R252" s="59">
        <v>5</v>
      </c>
      <c r="S252" s="25"/>
      <c r="T252" s="59">
        <v>5</v>
      </c>
      <c r="U252" s="25"/>
      <c r="V252" s="59">
        <v>5</v>
      </c>
      <c r="W252" s="41">
        <f t="shared" si="17"/>
        <v>15</v>
      </c>
      <c r="X252" s="50">
        <f t="shared" si="18"/>
        <v>1</v>
      </c>
      <c r="Y252" s="52">
        <f t="shared" si="19"/>
        <v>3</v>
      </c>
      <c r="Z252" s="23"/>
      <c r="AA252" s="57"/>
      <c r="AB252" s="23"/>
      <c r="AC252" s="23"/>
      <c r="AD252" s="23"/>
    </row>
    <row r="253" spans="1:30" ht="187.5" hidden="1" customHeight="1" thickTop="1" thickBot="1" x14ac:dyDescent="0.25">
      <c r="A253" s="29" t="s">
        <v>1716</v>
      </c>
      <c r="B253" s="29" t="s">
        <v>163</v>
      </c>
      <c r="C253" s="29" t="s">
        <v>164</v>
      </c>
      <c r="D253" s="29" t="s">
        <v>83</v>
      </c>
      <c r="E253" s="29" t="s">
        <v>1050</v>
      </c>
      <c r="F253" s="29" t="s">
        <v>1256</v>
      </c>
      <c r="G253" s="29" t="s">
        <v>1256</v>
      </c>
      <c r="H253" s="29" t="s">
        <v>1058</v>
      </c>
      <c r="I253" s="31" t="s">
        <v>44</v>
      </c>
      <c r="J253" s="189" t="str">
        <f>+VLOOKUP(I253,Feuil1!A:C,2,FALSE)</f>
        <v>R6-3-1-4</v>
      </c>
      <c r="K253" s="31" t="s">
        <v>177</v>
      </c>
      <c r="L253" s="29"/>
      <c r="M253" s="59">
        <v>4</v>
      </c>
      <c r="N253" s="60">
        <v>4</v>
      </c>
      <c r="O253" s="42">
        <f t="shared" si="15"/>
        <v>16</v>
      </c>
      <c r="P253" s="42">
        <f t="shared" si="16"/>
        <v>3</v>
      </c>
      <c r="Q253" s="44" t="s">
        <v>179</v>
      </c>
      <c r="R253" s="59">
        <v>5</v>
      </c>
      <c r="S253" s="25" t="s">
        <v>178</v>
      </c>
      <c r="T253" s="59">
        <v>4</v>
      </c>
      <c r="U253" s="25" t="s">
        <v>147</v>
      </c>
      <c r="V253" s="59">
        <v>5</v>
      </c>
      <c r="W253" s="41">
        <f t="shared" si="17"/>
        <v>14</v>
      </c>
      <c r="X253" s="50">
        <f t="shared" si="18"/>
        <v>1</v>
      </c>
      <c r="Y253" s="52">
        <f t="shared" si="19"/>
        <v>3</v>
      </c>
      <c r="Z253" s="23"/>
      <c r="AA253" s="111" t="s">
        <v>1542</v>
      </c>
      <c r="AB253" s="221">
        <v>45078</v>
      </c>
      <c r="AC253" s="23"/>
      <c r="AD253" s="23"/>
    </row>
    <row r="254" spans="1:30" ht="192.75" hidden="1" thickTop="1" thickBot="1" x14ac:dyDescent="0.25">
      <c r="A254" s="23" t="s">
        <v>1716</v>
      </c>
      <c r="B254" s="23" t="s">
        <v>163</v>
      </c>
      <c r="C254" s="23" t="s">
        <v>25</v>
      </c>
      <c r="D254" s="23" t="s">
        <v>83</v>
      </c>
      <c r="E254" s="29" t="s">
        <v>1050</v>
      </c>
      <c r="F254" s="29" t="s">
        <v>1256</v>
      </c>
      <c r="G254" s="29" t="s">
        <v>1256</v>
      </c>
      <c r="H254" s="29" t="s">
        <v>1058</v>
      </c>
      <c r="I254" s="24" t="s">
        <v>190</v>
      </c>
      <c r="J254" s="189" t="str">
        <f>+VLOOKUP(I254,Feuil1!A:C,2,FALSE)</f>
        <v>R7-1-2-5</v>
      </c>
      <c r="K254" s="24" t="s">
        <v>191</v>
      </c>
      <c r="L254" s="23"/>
      <c r="M254" s="59">
        <v>4</v>
      </c>
      <c r="N254" s="60">
        <v>4</v>
      </c>
      <c r="O254" s="42">
        <f t="shared" si="15"/>
        <v>16</v>
      </c>
      <c r="P254" s="42">
        <f t="shared" si="16"/>
        <v>3</v>
      </c>
      <c r="Q254" s="44" t="s">
        <v>194</v>
      </c>
      <c r="R254" s="59">
        <v>5</v>
      </c>
      <c r="S254" s="25" t="s">
        <v>192</v>
      </c>
      <c r="T254" s="59">
        <v>5</v>
      </c>
      <c r="U254" s="25" t="s">
        <v>193</v>
      </c>
      <c r="V254" s="59">
        <v>5</v>
      </c>
      <c r="W254" s="41">
        <f t="shared" si="17"/>
        <v>15</v>
      </c>
      <c r="X254" s="50">
        <f t="shared" si="18"/>
        <v>1</v>
      </c>
      <c r="Y254" s="52">
        <f t="shared" si="19"/>
        <v>3</v>
      </c>
      <c r="Z254" s="23"/>
      <c r="AA254" s="111"/>
      <c r="AB254" s="23"/>
      <c r="AC254" s="23"/>
      <c r="AD254" s="23"/>
    </row>
    <row r="255" spans="1:30" ht="39.75" hidden="1" thickTop="1" thickBot="1" x14ac:dyDescent="0.25">
      <c r="A255" s="23" t="s">
        <v>1716</v>
      </c>
      <c r="B255" s="23" t="s">
        <v>163</v>
      </c>
      <c r="C255" s="23" t="s">
        <v>25</v>
      </c>
      <c r="D255" s="23" t="s">
        <v>83</v>
      </c>
      <c r="E255" s="29" t="s">
        <v>1050</v>
      </c>
      <c r="F255" s="29" t="s">
        <v>1256</v>
      </c>
      <c r="G255" s="29" t="s">
        <v>1256</v>
      </c>
      <c r="H255" s="29" t="s">
        <v>1058</v>
      </c>
      <c r="I255" s="24" t="s">
        <v>190</v>
      </c>
      <c r="J255" s="189" t="str">
        <f>+VLOOKUP(I255,Feuil1!A:C,2,FALSE)</f>
        <v>R7-1-2-5</v>
      </c>
      <c r="K255" s="24" t="s">
        <v>70</v>
      </c>
      <c r="L255" s="23"/>
      <c r="M255" s="59">
        <v>4</v>
      </c>
      <c r="N255" s="60">
        <v>4</v>
      </c>
      <c r="O255" s="42">
        <f t="shared" si="15"/>
        <v>16</v>
      </c>
      <c r="P255" s="42">
        <f t="shared" si="16"/>
        <v>3</v>
      </c>
      <c r="Q255" s="44"/>
      <c r="R255" s="59">
        <v>5</v>
      </c>
      <c r="S255" s="25"/>
      <c r="T255" s="59">
        <v>5</v>
      </c>
      <c r="U255" s="25"/>
      <c r="V255" s="59">
        <v>5</v>
      </c>
      <c r="W255" s="41">
        <f t="shared" si="17"/>
        <v>15</v>
      </c>
      <c r="X255" s="50">
        <f t="shared" si="18"/>
        <v>1</v>
      </c>
      <c r="Y255" s="52">
        <f t="shared" si="19"/>
        <v>3</v>
      </c>
      <c r="Z255" s="23"/>
      <c r="AA255" s="57"/>
      <c r="AB255" s="23"/>
      <c r="AC255" s="23"/>
      <c r="AD255" s="23"/>
    </row>
    <row r="256" spans="1:30" ht="39.75" hidden="1" thickTop="1" thickBot="1" x14ac:dyDescent="0.25">
      <c r="A256" s="23" t="s">
        <v>1716</v>
      </c>
      <c r="B256" s="23" t="s">
        <v>163</v>
      </c>
      <c r="C256" s="23" t="s">
        <v>25</v>
      </c>
      <c r="D256" s="23" t="s">
        <v>83</v>
      </c>
      <c r="E256" s="29" t="s">
        <v>1050</v>
      </c>
      <c r="F256" s="29" t="s">
        <v>1256</v>
      </c>
      <c r="G256" s="29" t="s">
        <v>1256</v>
      </c>
      <c r="H256" s="29" t="s">
        <v>1058</v>
      </c>
      <c r="I256" s="24" t="s">
        <v>190</v>
      </c>
      <c r="J256" s="189" t="str">
        <f>+VLOOKUP(I256,Feuil1!A:C,2,FALSE)</f>
        <v>R7-1-2-5</v>
      </c>
      <c r="K256" s="24" t="s">
        <v>12</v>
      </c>
      <c r="L256" s="23"/>
      <c r="M256" s="59">
        <v>3</v>
      </c>
      <c r="N256" s="60">
        <v>3</v>
      </c>
      <c r="O256" s="42">
        <f t="shared" si="15"/>
        <v>9</v>
      </c>
      <c r="P256" s="42">
        <f t="shared" si="16"/>
        <v>3</v>
      </c>
      <c r="Q256" s="44"/>
      <c r="R256" s="59">
        <v>5</v>
      </c>
      <c r="S256" s="25"/>
      <c r="T256" s="59">
        <v>5</v>
      </c>
      <c r="U256" s="25"/>
      <c r="V256" s="59">
        <v>5</v>
      </c>
      <c r="W256" s="41">
        <f t="shared" si="17"/>
        <v>15</v>
      </c>
      <c r="X256" s="50">
        <f t="shared" si="18"/>
        <v>1</v>
      </c>
      <c r="Y256" s="52">
        <f t="shared" si="19"/>
        <v>3</v>
      </c>
      <c r="Z256" s="23"/>
      <c r="AA256" s="57"/>
      <c r="AB256" s="23"/>
      <c r="AC256" s="23"/>
      <c r="AD256" s="23"/>
    </row>
    <row r="257" spans="1:1037" ht="129" hidden="1" thickTop="1" thickBot="1" x14ac:dyDescent="0.25">
      <c r="A257" s="23" t="s">
        <v>1716</v>
      </c>
      <c r="B257" s="23" t="s">
        <v>195</v>
      </c>
      <c r="C257" s="23" t="s">
        <v>28</v>
      </c>
      <c r="D257" s="23" t="s">
        <v>83</v>
      </c>
      <c r="E257" s="29" t="s">
        <v>1050</v>
      </c>
      <c r="F257" s="29" t="s">
        <v>1256</v>
      </c>
      <c r="G257" s="29" t="s">
        <v>1256</v>
      </c>
      <c r="H257" s="29" t="s">
        <v>1058</v>
      </c>
      <c r="I257" s="24" t="s">
        <v>915</v>
      </c>
      <c r="J257" s="189" t="str">
        <f>+VLOOKUP(I257,Feuil1!A:C,2,FALSE)</f>
        <v>R8-8-3-4</v>
      </c>
      <c r="K257" s="24" t="s">
        <v>916</v>
      </c>
      <c r="L257" s="23"/>
      <c r="M257" s="59">
        <v>4</v>
      </c>
      <c r="N257" s="60">
        <v>4</v>
      </c>
      <c r="O257" s="42">
        <f t="shared" si="15"/>
        <v>16</v>
      </c>
      <c r="P257" s="42">
        <f t="shared" si="16"/>
        <v>3</v>
      </c>
      <c r="Q257" s="44" t="s">
        <v>917</v>
      </c>
      <c r="R257" s="59">
        <v>5</v>
      </c>
      <c r="S257" s="25" t="s">
        <v>918</v>
      </c>
      <c r="T257" s="59">
        <v>5</v>
      </c>
      <c r="U257" s="25"/>
      <c r="V257" s="59">
        <v>5</v>
      </c>
      <c r="W257" s="41">
        <f t="shared" si="17"/>
        <v>15</v>
      </c>
      <c r="X257" s="50">
        <f t="shared" si="18"/>
        <v>1</v>
      </c>
      <c r="Y257" s="52">
        <f t="shared" si="19"/>
        <v>3</v>
      </c>
      <c r="Z257" s="23"/>
      <c r="AA257" s="57"/>
      <c r="AB257" s="23"/>
      <c r="AC257" s="23"/>
      <c r="AD257" s="23"/>
    </row>
    <row r="258" spans="1:1037" ht="39.75" hidden="1" thickTop="1" thickBot="1" x14ac:dyDescent="0.25">
      <c r="A258" s="23" t="s">
        <v>1716</v>
      </c>
      <c r="B258" s="23" t="s">
        <v>195</v>
      </c>
      <c r="C258" s="23" t="s">
        <v>28</v>
      </c>
      <c r="D258" s="23" t="s">
        <v>83</v>
      </c>
      <c r="E258" s="29" t="s">
        <v>1050</v>
      </c>
      <c r="F258" s="29" t="s">
        <v>1256</v>
      </c>
      <c r="G258" s="29" t="s">
        <v>1256</v>
      </c>
      <c r="H258" s="29" t="s">
        <v>1058</v>
      </c>
      <c r="I258" s="24" t="s">
        <v>915</v>
      </c>
      <c r="J258" s="189" t="str">
        <f>+VLOOKUP(I258,Feuil1!A:C,2,FALSE)</f>
        <v>R8-8-3-4</v>
      </c>
      <c r="K258" s="24" t="s">
        <v>919</v>
      </c>
      <c r="L258" s="23"/>
      <c r="M258" s="59">
        <v>4</v>
      </c>
      <c r="N258" s="60">
        <v>4</v>
      </c>
      <c r="O258" s="42">
        <f t="shared" si="15"/>
        <v>16</v>
      </c>
      <c r="P258" s="42">
        <f t="shared" si="16"/>
        <v>3</v>
      </c>
      <c r="Q258" s="44"/>
      <c r="R258" s="59">
        <v>5</v>
      </c>
      <c r="S258" s="25"/>
      <c r="T258" s="59">
        <v>5</v>
      </c>
      <c r="U258" s="25"/>
      <c r="V258" s="59">
        <v>5</v>
      </c>
      <c r="W258" s="41">
        <f t="shared" si="17"/>
        <v>15</v>
      </c>
      <c r="X258" s="50">
        <f t="shared" si="18"/>
        <v>1</v>
      </c>
      <c r="Y258" s="52">
        <f t="shared" si="19"/>
        <v>3</v>
      </c>
      <c r="Z258" s="23"/>
      <c r="AA258" s="57"/>
      <c r="AB258" s="29"/>
      <c r="AC258" s="29"/>
      <c r="AD258" s="29"/>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c r="BT258" s="32"/>
      <c r="BU258" s="32"/>
      <c r="BV258" s="32"/>
      <c r="BW258" s="32"/>
      <c r="BX258" s="32"/>
      <c r="BY258" s="32"/>
      <c r="BZ258" s="32"/>
      <c r="CA258" s="32"/>
      <c r="CB258" s="32"/>
      <c r="CC258" s="32"/>
      <c r="CD258" s="32"/>
      <c r="CE258" s="32"/>
      <c r="CF258" s="32"/>
      <c r="CG258" s="32"/>
      <c r="CH258" s="32"/>
      <c r="CI258" s="32"/>
      <c r="CJ258" s="32"/>
      <c r="CK258" s="32"/>
      <c r="CL258" s="32"/>
      <c r="CM258" s="32"/>
      <c r="CN258" s="32"/>
      <c r="CO258" s="32"/>
      <c r="CP258" s="32"/>
      <c r="CQ258" s="32"/>
      <c r="CR258" s="32"/>
      <c r="CS258" s="32"/>
      <c r="CT258" s="32"/>
      <c r="CU258" s="32"/>
      <c r="CV258" s="32"/>
      <c r="CW258" s="32"/>
      <c r="CX258" s="32"/>
      <c r="CY258" s="32"/>
      <c r="CZ258" s="32"/>
      <c r="DA258" s="32"/>
      <c r="DB258" s="32"/>
      <c r="DC258" s="32"/>
      <c r="DD258" s="32"/>
      <c r="DE258" s="32"/>
      <c r="DF258" s="32"/>
      <c r="DG258" s="32"/>
      <c r="DH258" s="32"/>
      <c r="DI258" s="32"/>
      <c r="DJ258" s="32"/>
      <c r="DK258" s="32"/>
      <c r="DL258" s="32"/>
      <c r="DM258" s="32"/>
      <c r="DN258" s="32"/>
      <c r="DO258" s="32"/>
      <c r="DP258" s="32"/>
      <c r="DQ258" s="32"/>
      <c r="DR258" s="32"/>
      <c r="DS258" s="32"/>
      <c r="DT258" s="32"/>
      <c r="DU258" s="32"/>
      <c r="DV258" s="32"/>
      <c r="DW258" s="32"/>
      <c r="DX258" s="32"/>
      <c r="DY258" s="32"/>
      <c r="DZ258" s="32"/>
      <c r="EA258" s="32"/>
      <c r="EB258" s="32"/>
      <c r="EC258" s="32"/>
      <c r="ED258" s="32"/>
      <c r="EE258" s="32"/>
      <c r="EF258" s="32"/>
      <c r="EG258" s="32"/>
      <c r="EH258" s="32"/>
      <c r="EI258" s="32"/>
      <c r="EJ258" s="32"/>
      <c r="EK258" s="32"/>
      <c r="EL258" s="32"/>
      <c r="EM258" s="32"/>
      <c r="EN258" s="32"/>
      <c r="EO258" s="32"/>
      <c r="EP258" s="32"/>
      <c r="EQ258" s="32"/>
      <c r="ER258" s="32"/>
      <c r="ES258" s="32"/>
      <c r="ET258" s="32"/>
      <c r="EU258" s="32"/>
      <c r="EV258" s="32"/>
      <c r="EW258" s="32"/>
      <c r="EX258" s="32"/>
      <c r="EY258" s="32"/>
      <c r="EZ258" s="32"/>
      <c r="FA258" s="32"/>
      <c r="FB258" s="32"/>
      <c r="FC258" s="32"/>
      <c r="FD258" s="32"/>
      <c r="FE258" s="32"/>
      <c r="FF258" s="32"/>
      <c r="FG258" s="32"/>
      <c r="FH258" s="32"/>
      <c r="FI258" s="32"/>
      <c r="FJ258" s="32"/>
      <c r="FK258" s="32"/>
      <c r="FL258" s="32"/>
      <c r="FM258" s="32"/>
      <c r="FN258" s="32"/>
      <c r="FO258" s="32"/>
      <c r="FP258" s="32"/>
      <c r="FQ258" s="32"/>
      <c r="FR258" s="32"/>
      <c r="FS258" s="32"/>
      <c r="FT258" s="32"/>
      <c r="FU258" s="32"/>
      <c r="FV258" s="32"/>
      <c r="FW258" s="32"/>
      <c r="FX258" s="32"/>
      <c r="FY258" s="32"/>
      <c r="FZ258" s="32"/>
      <c r="GA258" s="32"/>
      <c r="GB258" s="32"/>
      <c r="GC258" s="32"/>
      <c r="GD258" s="32"/>
      <c r="GE258" s="32"/>
      <c r="GF258" s="32"/>
      <c r="GG258" s="32"/>
      <c r="GH258" s="32"/>
      <c r="GI258" s="32"/>
      <c r="GJ258" s="32"/>
      <c r="GK258" s="32"/>
      <c r="GL258" s="32"/>
      <c r="GM258" s="32"/>
      <c r="GN258" s="32"/>
      <c r="GO258" s="32"/>
      <c r="GP258" s="32"/>
      <c r="GQ258" s="32"/>
      <c r="GR258" s="32"/>
      <c r="GS258" s="32"/>
      <c r="GT258" s="32"/>
      <c r="GU258" s="32"/>
      <c r="GV258" s="32"/>
      <c r="GW258" s="32"/>
      <c r="GX258" s="32"/>
      <c r="GY258" s="32"/>
      <c r="GZ258" s="32"/>
      <c r="HA258" s="32"/>
      <c r="HB258" s="32"/>
      <c r="HC258" s="32"/>
      <c r="HD258" s="32"/>
      <c r="HE258" s="32"/>
      <c r="HF258" s="32"/>
      <c r="HG258" s="32"/>
      <c r="HH258" s="32"/>
      <c r="HI258" s="32"/>
      <c r="HJ258" s="32"/>
      <c r="HK258" s="32"/>
      <c r="HL258" s="32"/>
      <c r="HM258" s="32"/>
      <c r="HN258" s="32"/>
      <c r="HO258" s="32"/>
      <c r="HP258" s="32"/>
      <c r="HQ258" s="32"/>
      <c r="HR258" s="32"/>
      <c r="HS258" s="32"/>
      <c r="HT258" s="32"/>
      <c r="HU258" s="32"/>
      <c r="HV258" s="32"/>
      <c r="HW258" s="32"/>
      <c r="HX258" s="32"/>
      <c r="HY258" s="32"/>
      <c r="HZ258" s="32"/>
      <c r="IA258" s="32"/>
      <c r="IB258" s="32"/>
      <c r="IC258" s="32"/>
      <c r="ID258" s="32"/>
      <c r="IE258" s="32"/>
      <c r="IF258" s="32"/>
      <c r="IG258" s="32"/>
      <c r="IH258" s="32"/>
      <c r="II258" s="32"/>
      <c r="IJ258" s="32"/>
      <c r="IK258" s="32"/>
      <c r="IL258" s="32"/>
      <c r="IM258" s="32"/>
      <c r="IN258" s="32"/>
      <c r="IO258" s="32"/>
      <c r="IP258" s="32"/>
      <c r="IQ258" s="32"/>
      <c r="IR258" s="32"/>
      <c r="IS258" s="32"/>
      <c r="IT258" s="32"/>
      <c r="IU258" s="32"/>
      <c r="IV258" s="32"/>
      <c r="IW258" s="32"/>
      <c r="IX258" s="32"/>
      <c r="IY258" s="32"/>
      <c r="IZ258" s="32"/>
      <c r="JA258" s="32"/>
      <c r="JB258" s="32"/>
      <c r="JC258" s="32"/>
      <c r="JD258" s="32"/>
      <c r="JE258" s="32"/>
      <c r="JF258" s="32"/>
      <c r="JG258" s="32"/>
      <c r="JH258" s="32"/>
      <c r="JI258" s="32"/>
      <c r="JJ258" s="32"/>
      <c r="JK258" s="32"/>
      <c r="JL258" s="32"/>
      <c r="JM258" s="32"/>
      <c r="JN258" s="32"/>
      <c r="JO258" s="32"/>
      <c r="JP258" s="32"/>
      <c r="JQ258" s="32"/>
      <c r="JR258" s="32"/>
      <c r="JS258" s="32"/>
      <c r="JT258" s="32"/>
      <c r="JU258" s="32"/>
      <c r="JV258" s="32"/>
      <c r="JW258" s="32"/>
      <c r="JX258" s="32"/>
      <c r="JY258" s="32"/>
      <c r="JZ258" s="32"/>
      <c r="KA258" s="32"/>
      <c r="KB258" s="32"/>
      <c r="KC258" s="32"/>
      <c r="KD258" s="32"/>
      <c r="KE258" s="32"/>
      <c r="KF258" s="32"/>
      <c r="KG258" s="32"/>
      <c r="KH258" s="32"/>
      <c r="KI258" s="32"/>
      <c r="KJ258" s="32"/>
      <c r="KK258" s="32"/>
      <c r="KL258" s="32"/>
      <c r="KM258" s="32"/>
      <c r="KN258" s="32"/>
      <c r="KO258" s="32"/>
      <c r="KP258" s="32"/>
      <c r="KQ258" s="32"/>
      <c r="KR258" s="32"/>
      <c r="KS258" s="32"/>
      <c r="KT258" s="32"/>
      <c r="KU258" s="32"/>
      <c r="KV258" s="32"/>
      <c r="KW258" s="32"/>
      <c r="KX258" s="32"/>
      <c r="KY258" s="32"/>
      <c r="KZ258" s="32"/>
      <c r="LA258" s="32"/>
      <c r="LB258" s="32"/>
      <c r="LC258" s="32"/>
      <c r="LD258" s="32"/>
      <c r="LE258" s="32"/>
      <c r="LF258" s="32"/>
      <c r="LG258" s="32"/>
      <c r="LH258" s="32"/>
      <c r="LI258" s="32"/>
      <c r="LJ258" s="32"/>
      <c r="LK258" s="32"/>
      <c r="LL258" s="32"/>
      <c r="LM258" s="32"/>
      <c r="LN258" s="32"/>
      <c r="LO258" s="32"/>
      <c r="LP258" s="32"/>
      <c r="LQ258" s="32"/>
      <c r="LR258" s="32"/>
      <c r="LS258" s="32"/>
      <c r="LT258" s="32"/>
      <c r="LU258" s="32"/>
      <c r="LV258" s="32"/>
      <c r="LW258" s="32"/>
      <c r="LX258" s="32"/>
      <c r="LY258" s="32"/>
      <c r="LZ258" s="32"/>
      <c r="MA258" s="32"/>
      <c r="MB258" s="32"/>
      <c r="MC258" s="32"/>
      <c r="MD258" s="32"/>
      <c r="ME258" s="32"/>
      <c r="MF258" s="32"/>
      <c r="MG258" s="32"/>
      <c r="MH258" s="32"/>
      <c r="MI258" s="32"/>
      <c r="MJ258" s="32"/>
      <c r="MK258" s="32"/>
      <c r="ML258" s="32"/>
      <c r="MM258" s="32"/>
      <c r="MN258" s="32"/>
      <c r="MO258" s="32"/>
      <c r="MP258" s="32"/>
      <c r="MQ258" s="32"/>
      <c r="MR258" s="32"/>
      <c r="MS258" s="32"/>
      <c r="MT258" s="32"/>
      <c r="MU258" s="32"/>
      <c r="MV258" s="32"/>
      <c r="MW258" s="32"/>
      <c r="MX258" s="32"/>
      <c r="MY258" s="32"/>
      <c r="MZ258" s="32"/>
      <c r="NA258" s="32"/>
      <c r="NB258" s="32"/>
      <c r="NC258" s="32"/>
      <c r="ND258" s="32"/>
      <c r="NE258" s="32"/>
      <c r="NF258" s="32"/>
      <c r="NG258" s="32"/>
      <c r="NH258" s="32"/>
      <c r="NI258" s="32"/>
      <c r="NJ258" s="32"/>
      <c r="NK258" s="32"/>
      <c r="NL258" s="32"/>
      <c r="NM258" s="32"/>
      <c r="NN258" s="32"/>
      <c r="NO258" s="32"/>
      <c r="NP258" s="32"/>
      <c r="NQ258" s="32"/>
      <c r="NR258" s="32"/>
      <c r="NS258" s="32"/>
      <c r="NT258" s="32"/>
      <c r="NU258" s="32"/>
      <c r="NV258" s="32"/>
      <c r="NW258" s="32"/>
      <c r="NX258" s="32"/>
      <c r="NY258" s="32"/>
      <c r="NZ258" s="32"/>
      <c r="OA258" s="32"/>
      <c r="OB258" s="32"/>
      <c r="OC258" s="32"/>
      <c r="OD258" s="32"/>
      <c r="OE258" s="32"/>
      <c r="OF258" s="32"/>
      <c r="OG258" s="32"/>
      <c r="OH258" s="32"/>
      <c r="OI258" s="32"/>
      <c r="OJ258" s="32"/>
      <c r="OK258" s="32"/>
      <c r="OL258" s="32"/>
      <c r="OM258" s="32"/>
      <c r="ON258" s="32"/>
      <c r="OO258" s="32"/>
      <c r="OP258" s="32"/>
      <c r="OQ258" s="32"/>
      <c r="OR258" s="32"/>
      <c r="OS258" s="32"/>
      <c r="OT258" s="32"/>
      <c r="OU258" s="32"/>
      <c r="OV258" s="32"/>
      <c r="OW258" s="32"/>
      <c r="OX258" s="32"/>
      <c r="OY258" s="32"/>
      <c r="OZ258" s="32"/>
      <c r="PA258" s="32"/>
      <c r="PB258" s="32"/>
      <c r="PC258" s="32"/>
      <c r="PD258" s="32"/>
      <c r="PE258" s="32"/>
      <c r="PF258" s="32"/>
      <c r="PG258" s="32"/>
      <c r="PH258" s="32"/>
      <c r="PI258" s="32"/>
      <c r="PJ258" s="32"/>
      <c r="PK258" s="32"/>
      <c r="PL258" s="32"/>
      <c r="PM258" s="32"/>
      <c r="PN258" s="32"/>
      <c r="PO258" s="32"/>
      <c r="PP258" s="32"/>
      <c r="PQ258" s="32"/>
      <c r="PR258" s="32"/>
      <c r="PS258" s="32"/>
      <c r="PT258" s="32"/>
      <c r="PU258" s="32"/>
      <c r="PV258" s="32"/>
      <c r="PW258" s="32"/>
      <c r="PX258" s="32"/>
      <c r="PY258" s="32"/>
      <c r="PZ258" s="32"/>
      <c r="QA258" s="32"/>
      <c r="QB258" s="32"/>
      <c r="QC258" s="32"/>
      <c r="QD258" s="32"/>
      <c r="QE258" s="32"/>
      <c r="QF258" s="32"/>
      <c r="QG258" s="32"/>
      <c r="QH258" s="32"/>
      <c r="QI258" s="32"/>
      <c r="QJ258" s="32"/>
      <c r="QK258" s="32"/>
      <c r="QL258" s="32"/>
      <c r="QM258" s="32"/>
      <c r="QN258" s="32"/>
      <c r="QO258" s="32"/>
      <c r="QP258" s="32"/>
      <c r="QQ258" s="32"/>
      <c r="QR258" s="32"/>
      <c r="QS258" s="32"/>
      <c r="QT258" s="32"/>
      <c r="QU258" s="32"/>
      <c r="QV258" s="32"/>
      <c r="QW258" s="32"/>
      <c r="QX258" s="32"/>
      <c r="QY258" s="32"/>
      <c r="QZ258" s="32"/>
      <c r="RA258" s="32"/>
      <c r="RB258" s="32"/>
      <c r="RC258" s="32"/>
      <c r="RD258" s="32"/>
      <c r="RE258" s="32"/>
      <c r="RF258" s="32"/>
      <c r="RG258" s="32"/>
      <c r="RH258" s="32"/>
      <c r="RI258" s="32"/>
      <c r="RJ258" s="32"/>
      <c r="RK258" s="32"/>
      <c r="RL258" s="32"/>
      <c r="RM258" s="32"/>
      <c r="RN258" s="32"/>
      <c r="RO258" s="32"/>
      <c r="RP258" s="32"/>
      <c r="RQ258" s="32"/>
      <c r="RR258" s="32"/>
      <c r="RS258" s="32"/>
      <c r="RT258" s="32"/>
      <c r="RU258" s="32"/>
      <c r="RV258" s="32"/>
      <c r="RW258" s="32"/>
      <c r="RX258" s="32"/>
      <c r="RY258" s="32"/>
      <c r="RZ258" s="32"/>
      <c r="SA258" s="32"/>
      <c r="SB258" s="32"/>
      <c r="SC258" s="32"/>
      <c r="SD258" s="32"/>
      <c r="SE258" s="32"/>
      <c r="SF258" s="32"/>
      <c r="SG258" s="32"/>
      <c r="SH258" s="32"/>
      <c r="SI258" s="32"/>
      <c r="SJ258" s="32"/>
      <c r="SK258" s="32"/>
      <c r="SL258" s="32"/>
      <c r="SM258" s="32"/>
      <c r="SN258" s="32"/>
      <c r="SO258" s="32"/>
      <c r="SP258" s="32"/>
      <c r="SQ258" s="32"/>
      <c r="SR258" s="32"/>
      <c r="SS258" s="32"/>
      <c r="ST258" s="32"/>
      <c r="SU258" s="32"/>
      <c r="SV258" s="32"/>
      <c r="SW258" s="32"/>
      <c r="SX258" s="32"/>
      <c r="SY258" s="32"/>
      <c r="SZ258" s="32"/>
      <c r="TA258" s="32"/>
      <c r="TB258" s="32"/>
      <c r="TC258" s="32"/>
      <c r="TD258" s="32"/>
      <c r="TE258" s="32"/>
      <c r="TF258" s="32"/>
      <c r="TG258" s="32"/>
      <c r="TH258" s="32"/>
      <c r="TI258" s="32"/>
      <c r="TJ258" s="32"/>
      <c r="TK258" s="32"/>
      <c r="TL258" s="32"/>
      <c r="TM258" s="32"/>
      <c r="TN258" s="32"/>
      <c r="TO258" s="32"/>
      <c r="TP258" s="32"/>
      <c r="TQ258" s="32"/>
      <c r="TR258" s="32"/>
      <c r="TS258" s="32"/>
      <c r="TT258" s="32"/>
      <c r="TU258" s="32"/>
      <c r="TV258" s="32"/>
      <c r="TW258" s="32"/>
      <c r="TX258" s="32"/>
      <c r="TY258" s="32"/>
      <c r="TZ258" s="32"/>
      <c r="UA258" s="32"/>
      <c r="UB258" s="32"/>
      <c r="UC258" s="32"/>
      <c r="UD258" s="32"/>
      <c r="UE258" s="32"/>
      <c r="UF258" s="32"/>
      <c r="UG258" s="32"/>
      <c r="UH258" s="32"/>
      <c r="UI258" s="32"/>
      <c r="UJ258" s="32"/>
      <c r="UK258" s="32"/>
      <c r="UL258" s="32"/>
      <c r="UM258" s="32"/>
      <c r="UN258" s="32"/>
      <c r="UO258" s="32"/>
      <c r="UP258" s="32"/>
      <c r="UQ258" s="32"/>
      <c r="UR258" s="32"/>
      <c r="US258" s="32"/>
      <c r="UT258" s="32"/>
      <c r="UU258" s="32"/>
      <c r="UV258" s="32"/>
      <c r="UW258" s="32"/>
      <c r="UX258" s="32"/>
      <c r="UY258" s="32"/>
      <c r="UZ258" s="32"/>
      <c r="VA258" s="32"/>
      <c r="VB258" s="32"/>
      <c r="VC258" s="32"/>
      <c r="VD258" s="32"/>
      <c r="VE258" s="32"/>
      <c r="VF258" s="32"/>
      <c r="VG258" s="32"/>
      <c r="VH258" s="32"/>
      <c r="VI258" s="32"/>
      <c r="VJ258" s="32"/>
      <c r="VK258" s="32"/>
      <c r="VL258" s="32"/>
      <c r="VM258" s="32"/>
      <c r="VN258" s="32"/>
      <c r="VO258" s="32"/>
      <c r="VP258" s="32"/>
      <c r="VQ258" s="32"/>
      <c r="VR258" s="32"/>
      <c r="VS258" s="32"/>
      <c r="VT258" s="32"/>
      <c r="VU258" s="32"/>
      <c r="VV258" s="32"/>
      <c r="VW258" s="32"/>
      <c r="VX258" s="32"/>
      <c r="VY258" s="32"/>
      <c r="VZ258" s="32"/>
      <c r="WA258" s="32"/>
      <c r="WB258" s="32"/>
      <c r="WC258" s="32"/>
      <c r="WD258" s="32"/>
      <c r="WE258" s="32"/>
      <c r="WF258" s="32"/>
      <c r="WG258" s="32"/>
      <c r="WH258" s="32"/>
      <c r="WI258" s="32"/>
      <c r="WJ258" s="32"/>
      <c r="WK258" s="32"/>
      <c r="WL258" s="32"/>
      <c r="WM258" s="32"/>
      <c r="WN258" s="32"/>
      <c r="WO258" s="32"/>
      <c r="WP258" s="32"/>
      <c r="WQ258" s="32"/>
      <c r="WR258" s="32"/>
      <c r="WS258" s="32"/>
      <c r="WT258" s="32"/>
      <c r="WU258" s="32"/>
      <c r="WV258" s="32"/>
      <c r="WW258" s="32"/>
      <c r="WX258" s="32"/>
      <c r="WY258" s="32"/>
      <c r="WZ258" s="32"/>
      <c r="XA258" s="32"/>
      <c r="XB258" s="32"/>
      <c r="XC258" s="32"/>
      <c r="XD258" s="32"/>
      <c r="XE258" s="32"/>
      <c r="XF258" s="32"/>
      <c r="XG258" s="32"/>
      <c r="XH258" s="32"/>
      <c r="XI258" s="32"/>
      <c r="XJ258" s="32"/>
      <c r="XK258" s="32"/>
      <c r="XL258" s="32"/>
      <c r="XM258" s="32"/>
      <c r="XN258" s="32"/>
      <c r="XO258" s="32"/>
      <c r="XP258" s="32"/>
      <c r="XQ258" s="32"/>
      <c r="XR258" s="32"/>
      <c r="XS258" s="32"/>
      <c r="XT258" s="32"/>
      <c r="XU258" s="32"/>
      <c r="XV258" s="32"/>
      <c r="XW258" s="32"/>
      <c r="XX258" s="32"/>
      <c r="XY258" s="32"/>
      <c r="XZ258" s="32"/>
      <c r="YA258" s="32"/>
      <c r="YB258" s="32"/>
      <c r="YC258" s="32"/>
      <c r="YD258" s="32"/>
      <c r="YE258" s="32"/>
      <c r="YF258" s="32"/>
      <c r="YG258" s="32"/>
      <c r="YH258" s="32"/>
      <c r="YI258" s="32"/>
      <c r="YJ258" s="32"/>
      <c r="YK258" s="32"/>
      <c r="YL258" s="32"/>
      <c r="YM258" s="32"/>
      <c r="YN258" s="32"/>
      <c r="YO258" s="32"/>
      <c r="YP258" s="32"/>
      <c r="YQ258" s="32"/>
      <c r="YR258" s="32"/>
      <c r="YS258" s="32"/>
      <c r="YT258" s="32"/>
      <c r="YU258" s="32"/>
      <c r="YV258" s="32"/>
      <c r="YW258" s="32"/>
      <c r="YX258" s="32"/>
      <c r="YY258" s="32"/>
      <c r="YZ258" s="32"/>
      <c r="ZA258" s="32"/>
      <c r="ZB258" s="32"/>
      <c r="ZC258" s="32"/>
      <c r="ZD258" s="32"/>
      <c r="ZE258" s="32"/>
      <c r="ZF258" s="32"/>
      <c r="ZG258" s="32"/>
      <c r="ZH258" s="32"/>
      <c r="ZI258" s="32"/>
      <c r="ZJ258" s="32"/>
      <c r="ZK258" s="32"/>
      <c r="ZL258" s="32"/>
      <c r="ZM258" s="32"/>
      <c r="ZN258" s="32"/>
      <c r="ZO258" s="32"/>
      <c r="ZP258" s="32"/>
      <c r="ZQ258" s="32"/>
      <c r="ZR258" s="32"/>
      <c r="ZS258" s="32"/>
      <c r="ZT258" s="32"/>
      <c r="ZU258" s="32"/>
      <c r="ZV258" s="32"/>
      <c r="ZW258" s="32"/>
      <c r="ZX258" s="32"/>
      <c r="ZY258" s="32"/>
      <c r="ZZ258" s="32"/>
      <c r="AAA258" s="32"/>
      <c r="AAB258" s="32"/>
      <c r="AAC258" s="32"/>
      <c r="AAD258" s="32"/>
      <c r="AAE258" s="32"/>
      <c r="AAF258" s="32"/>
      <c r="AAG258" s="32"/>
      <c r="AAH258" s="32"/>
      <c r="AAI258" s="32"/>
      <c r="AAJ258" s="32"/>
      <c r="AAK258" s="32"/>
      <c r="AAL258" s="32"/>
      <c r="AAM258" s="32"/>
      <c r="AAN258" s="32"/>
      <c r="AAO258" s="32"/>
      <c r="AAP258" s="32"/>
      <c r="AAQ258" s="32"/>
      <c r="AAR258" s="32"/>
      <c r="AAS258" s="32"/>
      <c r="AAT258" s="32"/>
      <c r="AAU258" s="32"/>
      <c r="AAV258" s="32"/>
      <c r="AAW258" s="32"/>
      <c r="AAX258" s="32"/>
      <c r="AAY258" s="32"/>
      <c r="AAZ258" s="32"/>
      <c r="ABA258" s="32"/>
      <c r="ABB258" s="32"/>
      <c r="ABC258" s="32"/>
      <c r="ABD258" s="32"/>
      <c r="ABE258" s="32"/>
      <c r="ABF258" s="32"/>
      <c r="ABG258" s="32"/>
      <c r="ABH258" s="32"/>
      <c r="ABI258" s="32"/>
      <c r="ABJ258" s="32"/>
      <c r="ABK258" s="32"/>
      <c r="ABL258" s="32"/>
      <c r="ABM258" s="32"/>
      <c r="ABN258" s="32"/>
      <c r="ABO258" s="32"/>
      <c r="ABP258" s="32"/>
      <c r="ABQ258" s="32"/>
      <c r="ABR258" s="32"/>
      <c r="ABS258" s="32"/>
      <c r="ABT258" s="32"/>
      <c r="ABU258" s="32"/>
      <c r="ABV258" s="32"/>
      <c r="ABW258" s="32"/>
      <c r="ABX258" s="32"/>
      <c r="ABY258" s="32"/>
      <c r="ABZ258" s="32"/>
      <c r="ACA258" s="32"/>
      <c r="ACB258" s="32"/>
      <c r="ACC258" s="32"/>
      <c r="ACD258" s="32"/>
      <c r="ACE258" s="32"/>
      <c r="ACF258" s="32"/>
      <c r="ACG258" s="32"/>
      <c r="ACH258" s="32"/>
      <c r="ACI258" s="32"/>
      <c r="ACJ258" s="32"/>
      <c r="ACK258" s="32"/>
      <c r="ACL258" s="32"/>
      <c r="ACM258" s="32"/>
      <c r="ACN258" s="32"/>
      <c r="ACO258" s="32"/>
      <c r="ACP258" s="32"/>
      <c r="ACQ258" s="32"/>
      <c r="ACR258" s="32"/>
      <c r="ACS258" s="32"/>
      <c r="ACT258" s="32"/>
      <c r="ACU258" s="32"/>
      <c r="ACV258" s="32"/>
      <c r="ACW258" s="32"/>
      <c r="ACX258" s="32"/>
      <c r="ACY258" s="32"/>
      <c r="ACZ258" s="32"/>
      <c r="ADA258" s="32"/>
      <c r="ADB258" s="32"/>
      <c r="ADC258" s="32"/>
      <c r="ADD258" s="32"/>
      <c r="ADE258" s="32"/>
      <c r="ADF258" s="32"/>
      <c r="ADG258" s="32"/>
      <c r="ADH258" s="32"/>
      <c r="ADI258" s="32"/>
      <c r="ADJ258" s="32"/>
      <c r="ADK258" s="32"/>
      <c r="ADL258" s="32"/>
      <c r="ADM258" s="32"/>
      <c r="ADN258" s="32"/>
      <c r="ADO258" s="32"/>
      <c r="ADP258" s="32"/>
      <c r="ADQ258" s="32"/>
      <c r="ADR258" s="32"/>
      <c r="ADS258" s="32"/>
      <c r="ADT258" s="32"/>
      <c r="ADU258" s="32"/>
      <c r="ADV258" s="32"/>
      <c r="ADW258" s="32"/>
      <c r="ADX258" s="32"/>
      <c r="ADY258" s="32"/>
      <c r="ADZ258" s="32"/>
      <c r="AEA258" s="32"/>
      <c r="AEB258" s="32"/>
      <c r="AEC258" s="32"/>
      <c r="AED258" s="32"/>
      <c r="AEE258" s="32"/>
      <c r="AEF258" s="32"/>
      <c r="AEG258" s="32"/>
      <c r="AEH258" s="32"/>
      <c r="AEI258" s="32"/>
      <c r="AEJ258" s="32"/>
      <c r="AEK258" s="32"/>
      <c r="AEL258" s="32"/>
      <c r="AEM258" s="32"/>
      <c r="AEN258" s="32"/>
      <c r="AEO258" s="32"/>
      <c r="AEP258" s="32"/>
      <c r="AEQ258" s="32"/>
      <c r="AER258" s="32"/>
      <c r="AES258" s="32"/>
      <c r="AET258" s="32"/>
      <c r="AEU258" s="32"/>
      <c r="AEV258" s="32"/>
      <c r="AEW258" s="32"/>
      <c r="AEX258" s="32"/>
      <c r="AEY258" s="32"/>
      <c r="AEZ258" s="32"/>
      <c r="AFA258" s="32"/>
      <c r="AFB258" s="32"/>
      <c r="AFC258" s="32"/>
      <c r="AFD258" s="32"/>
      <c r="AFE258" s="32"/>
      <c r="AFF258" s="32"/>
      <c r="AFG258" s="32"/>
      <c r="AFH258" s="32"/>
      <c r="AFI258" s="32"/>
      <c r="AFJ258" s="32"/>
      <c r="AFK258" s="32"/>
      <c r="AFL258" s="32"/>
      <c r="AFM258" s="32"/>
      <c r="AFN258" s="32"/>
      <c r="AFO258" s="32"/>
      <c r="AFP258" s="32"/>
      <c r="AFQ258" s="32"/>
      <c r="AFR258" s="32"/>
      <c r="AFS258" s="32"/>
      <c r="AFT258" s="32"/>
      <c r="AFU258" s="32"/>
      <c r="AFV258" s="32"/>
      <c r="AFW258" s="32"/>
      <c r="AFX258" s="32"/>
      <c r="AFY258" s="32"/>
      <c r="AFZ258" s="32"/>
      <c r="AGA258" s="32"/>
      <c r="AGB258" s="32"/>
      <c r="AGC258" s="32"/>
      <c r="AGD258" s="32"/>
      <c r="AGE258" s="32"/>
      <c r="AGF258" s="32"/>
      <c r="AGG258" s="32"/>
      <c r="AGH258" s="32"/>
      <c r="AGI258" s="32"/>
      <c r="AGJ258" s="32"/>
      <c r="AGK258" s="32"/>
      <c r="AGL258" s="32"/>
      <c r="AGM258" s="32"/>
      <c r="AGN258" s="32"/>
      <c r="AGO258" s="32"/>
      <c r="AGP258" s="32"/>
      <c r="AGQ258" s="32"/>
      <c r="AGR258" s="32"/>
      <c r="AGS258" s="32"/>
      <c r="AGT258" s="32"/>
      <c r="AGU258" s="32"/>
      <c r="AGV258" s="32"/>
      <c r="AGW258" s="32"/>
      <c r="AGX258" s="32"/>
      <c r="AGY258" s="32"/>
      <c r="AGZ258" s="32"/>
      <c r="AHA258" s="32"/>
      <c r="AHB258" s="32"/>
      <c r="AHC258" s="32"/>
      <c r="AHD258" s="32"/>
      <c r="AHE258" s="32"/>
      <c r="AHF258" s="32"/>
      <c r="AHG258" s="32"/>
      <c r="AHH258" s="32"/>
      <c r="AHI258" s="32"/>
      <c r="AHJ258" s="32"/>
      <c r="AHK258" s="32"/>
      <c r="AHL258" s="32"/>
      <c r="AHM258" s="32"/>
      <c r="AHN258" s="32"/>
      <c r="AHO258" s="32"/>
      <c r="AHP258" s="32"/>
      <c r="AHQ258" s="32"/>
      <c r="AHR258" s="32"/>
      <c r="AHS258" s="32"/>
      <c r="AHT258" s="32"/>
      <c r="AHU258" s="32"/>
      <c r="AHV258" s="32"/>
      <c r="AHW258" s="32"/>
      <c r="AHX258" s="32"/>
      <c r="AHY258" s="32"/>
      <c r="AHZ258" s="32"/>
      <c r="AIA258" s="32"/>
      <c r="AIB258" s="32"/>
      <c r="AIC258" s="32"/>
      <c r="AID258" s="32"/>
      <c r="AIE258" s="32"/>
      <c r="AIF258" s="32"/>
      <c r="AIG258" s="32"/>
      <c r="AIH258" s="32"/>
      <c r="AII258" s="32"/>
      <c r="AIJ258" s="32"/>
      <c r="AIK258" s="32"/>
      <c r="AIL258" s="32"/>
      <c r="AIM258" s="32"/>
      <c r="AIN258" s="32"/>
      <c r="AIO258" s="32"/>
      <c r="AIP258" s="32"/>
      <c r="AIQ258" s="32"/>
      <c r="AIR258" s="32"/>
      <c r="AIS258" s="32"/>
      <c r="AIT258" s="32"/>
      <c r="AIU258" s="32"/>
      <c r="AIV258" s="32"/>
      <c r="AIW258" s="32"/>
      <c r="AIX258" s="32"/>
      <c r="AIY258" s="32"/>
      <c r="AIZ258" s="32"/>
      <c r="AJA258" s="32"/>
      <c r="AJB258" s="32"/>
      <c r="AJC258" s="32"/>
      <c r="AJD258" s="32"/>
      <c r="AJE258" s="32"/>
      <c r="AJF258" s="32"/>
      <c r="AJG258" s="32"/>
      <c r="AJH258" s="32"/>
      <c r="AJI258" s="32"/>
      <c r="AJJ258" s="32"/>
      <c r="AJK258" s="32"/>
      <c r="AJL258" s="32"/>
      <c r="AJM258" s="32"/>
      <c r="AJN258" s="32"/>
      <c r="AJO258" s="32"/>
      <c r="AJP258" s="32"/>
      <c r="AJQ258" s="32"/>
      <c r="AJR258" s="32"/>
      <c r="AJS258" s="32"/>
      <c r="AJT258" s="32"/>
      <c r="AJU258" s="32"/>
      <c r="AJV258" s="32"/>
      <c r="AJW258" s="32"/>
      <c r="AJX258" s="32"/>
      <c r="AJY258" s="32"/>
      <c r="AJZ258" s="32"/>
      <c r="AKA258" s="32"/>
      <c r="AKB258" s="32"/>
      <c r="AKC258" s="32"/>
      <c r="AKD258" s="32"/>
      <c r="AKE258" s="32"/>
      <c r="AKF258" s="32"/>
      <c r="AKG258" s="32"/>
      <c r="AKH258" s="32"/>
      <c r="AKI258" s="32"/>
      <c r="AKJ258" s="32"/>
      <c r="AKK258" s="32"/>
      <c r="AKL258" s="32"/>
      <c r="AKM258" s="32"/>
      <c r="AKN258" s="32"/>
      <c r="AKO258" s="32"/>
      <c r="AKP258" s="32"/>
      <c r="AKQ258" s="32"/>
      <c r="AKR258" s="32"/>
      <c r="AKS258" s="32"/>
      <c r="AKT258" s="32"/>
      <c r="AKU258" s="32"/>
      <c r="AKV258" s="32"/>
      <c r="AKW258" s="32"/>
      <c r="AKX258" s="32"/>
      <c r="AKY258" s="32"/>
      <c r="AKZ258" s="32"/>
      <c r="ALA258" s="32"/>
      <c r="ALB258" s="32"/>
      <c r="ALC258" s="32"/>
      <c r="ALD258" s="32"/>
      <c r="ALE258" s="32"/>
      <c r="ALF258" s="32"/>
      <c r="ALG258" s="32"/>
      <c r="ALH258" s="32"/>
      <c r="ALI258" s="32"/>
      <c r="ALJ258" s="32"/>
      <c r="ALK258" s="32"/>
      <c r="ALL258" s="32"/>
      <c r="ALM258" s="32"/>
      <c r="ALN258" s="32"/>
      <c r="ALO258" s="32"/>
      <c r="ALP258" s="32"/>
      <c r="ALQ258" s="32"/>
      <c r="ALR258" s="32"/>
      <c r="ALS258" s="32"/>
      <c r="ALT258" s="32"/>
      <c r="ALU258" s="32"/>
      <c r="ALV258" s="32"/>
      <c r="ALW258" s="32"/>
      <c r="ALX258" s="32"/>
      <c r="ALY258" s="32"/>
      <c r="ALZ258" s="32"/>
      <c r="AMA258" s="32"/>
      <c r="AMB258" s="32"/>
      <c r="AMC258" s="32"/>
      <c r="AMD258" s="32"/>
      <c r="AME258" s="32"/>
      <c r="AMF258" s="32"/>
      <c r="AMG258" s="32"/>
      <c r="AMH258" s="32"/>
      <c r="AMI258" s="32"/>
      <c r="AMJ258" s="32"/>
      <c r="AMK258" s="32"/>
      <c r="AML258" s="32"/>
      <c r="AMM258" s="32"/>
      <c r="AMN258" s="32"/>
      <c r="AMO258" s="32"/>
      <c r="AMP258" s="32"/>
      <c r="AMQ258" s="32"/>
      <c r="AMR258" s="32"/>
      <c r="AMS258" s="32"/>
      <c r="AMT258" s="32"/>
      <c r="AMU258" s="32"/>
      <c r="AMV258" s="32"/>
      <c r="AMW258" s="32"/>
    </row>
    <row r="259" spans="1:1037" ht="116.25" hidden="1" thickTop="1" thickBot="1" x14ac:dyDescent="0.25">
      <c r="A259" s="23" t="s">
        <v>1716</v>
      </c>
      <c r="B259" s="23" t="s">
        <v>195</v>
      </c>
      <c r="C259" s="23" t="s">
        <v>28</v>
      </c>
      <c r="D259" s="23" t="s">
        <v>83</v>
      </c>
      <c r="E259" s="29" t="s">
        <v>1050</v>
      </c>
      <c r="F259" s="29" t="s">
        <v>1256</v>
      </c>
      <c r="G259" s="29" t="s">
        <v>1256</v>
      </c>
      <c r="H259" s="29" t="s">
        <v>1058</v>
      </c>
      <c r="I259" s="24" t="s">
        <v>920</v>
      </c>
      <c r="J259" s="189" t="str">
        <f>+VLOOKUP(I259,Feuil1!A:C,2,FALSE)</f>
        <v>R8-8-3-6</v>
      </c>
      <c r="K259" s="24" t="s">
        <v>921</v>
      </c>
      <c r="L259" s="23"/>
      <c r="M259" s="59">
        <v>4</v>
      </c>
      <c r="N259" s="60">
        <v>4</v>
      </c>
      <c r="O259" s="42">
        <f t="shared" ref="O259:O322" si="20">M259*N259</f>
        <v>16</v>
      </c>
      <c r="P259" s="42">
        <f t="shared" ref="P259:P322" si="21">_xlfn.IFS(O259&lt;1,"KO",O259&lt;=3,1,O259&lt;=6,2,O259&lt;=16,3,O259&lt;16,"KO")</f>
        <v>3</v>
      </c>
      <c r="Q259" s="44" t="s">
        <v>1721</v>
      </c>
      <c r="R259" s="59">
        <v>5</v>
      </c>
      <c r="S259" s="25" t="s">
        <v>922</v>
      </c>
      <c r="T259" s="59">
        <v>4</v>
      </c>
      <c r="U259" s="25" t="s">
        <v>45</v>
      </c>
      <c r="V259" s="59">
        <v>4</v>
      </c>
      <c r="W259" s="41">
        <f t="shared" ref="W259:W322" si="22">R259+T259+V259</f>
        <v>13</v>
      </c>
      <c r="X259" s="50">
        <f t="shared" ref="X259:X322" si="23">_xlfn.IFS(W259&lt;0,"KO",W259&lt;=5,3,W259&lt;=10,2,W259&lt;=15,1,W259&gt;16,"KO")</f>
        <v>1</v>
      </c>
      <c r="Y259" s="52">
        <f t="shared" ref="Y259:Y322" si="24">P259*X259</f>
        <v>3</v>
      </c>
      <c r="Z259" s="23"/>
      <c r="AA259" s="111" t="s">
        <v>1722</v>
      </c>
      <c r="AB259" s="221">
        <v>45078</v>
      </c>
      <c r="AC259" s="29"/>
      <c r="AD259" s="29"/>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c r="EU259" s="32"/>
      <c r="EV259" s="32"/>
      <c r="EW259" s="32"/>
      <c r="EX259" s="32"/>
      <c r="EY259" s="32"/>
      <c r="EZ259" s="32"/>
      <c r="FA259" s="32"/>
      <c r="FB259" s="32"/>
      <c r="FC259" s="32"/>
      <c r="FD259" s="32"/>
      <c r="FE259" s="32"/>
      <c r="FF259" s="32"/>
      <c r="FG259" s="32"/>
      <c r="FH259" s="32"/>
      <c r="FI259" s="32"/>
      <c r="FJ259" s="32"/>
      <c r="FK259" s="32"/>
      <c r="FL259" s="32"/>
      <c r="FM259" s="32"/>
      <c r="FN259" s="32"/>
      <c r="FO259" s="32"/>
      <c r="FP259" s="32"/>
      <c r="FQ259" s="32"/>
      <c r="FR259" s="32"/>
      <c r="FS259" s="32"/>
      <c r="FT259" s="32"/>
      <c r="FU259" s="32"/>
      <c r="FV259" s="32"/>
      <c r="FW259" s="32"/>
      <c r="FX259" s="32"/>
      <c r="FY259" s="32"/>
      <c r="FZ259" s="32"/>
      <c r="GA259" s="32"/>
      <c r="GB259" s="32"/>
      <c r="GC259" s="32"/>
      <c r="GD259" s="32"/>
      <c r="GE259" s="32"/>
      <c r="GF259" s="32"/>
      <c r="GG259" s="32"/>
      <c r="GH259" s="32"/>
      <c r="GI259" s="32"/>
      <c r="GJ259" s="32"/>
      <c r="GK259" s="32"/>
      <c r="GL259" s="32"/>
      <c r="GM259" s="32"/>
      <c r="GN259" s="32"/>
      <c r="GO259" s="32"/>
      <c r="GP259" s="32"/>
      <c r="GQ259" s="32"/>
      <c r="GR259" s="32"/>
      <c r="GS259" s="32"/>
      <c r="GT259" s="32"/>
      <c r="GU259" s="32"/>
      <c r="GV259" s="32"/>
      <c r="GW259" s="32"/>
      <c r="GX259" s="32"/>
      <c r="GY259" s="32"/>
      <c r="GZ259" s="32"/>
      <c r="HA259" s="32"/>
      <c r="HB259" s="32"/>
      <c r="HC259" s="32"/>
      <c r="HD259" s="32"/>
      <c r="HE259" s="32"/>
      <c r="HF259" s="32"/>
      <c r="HG259" s="32"/>
      <c r="HH259" s="32"/>
      <c r="HI259" s="32"/>
      <c r="HJ259" s="32"/>
      <c r="HK259" s="32"/>
      <c r="HL259" s="32"/>
      <c r="HM259" s="32"/>
      <c r="HN259" s="32"/>
      <c r="HO259" s="32"/>
      <c r="HP259" s="32"/>
      <c r="HQ259" s="32"/>
      <c r="HR259" s="32"/>
      <c r="HS259" s="32"/>
      <c r="HT259" s="32"/>
      <c r="HU259" s="32"/>
      <c r="HV259" s="32"/>
      <c r="HW259" s="32"/>
      <c r="HX259" s="32"/>
      <c r="HY259" s="32"/>
      <c r="HZ259" s="32"/>
      <c r="IA259" s="32"/>
      <c r="IB259" s="32"/>
      <c r="IC259" s="32"/>
      <c r="ID259" s="32"/>
      <c r="IE259" s="32"/>
      <c r="IF259" s="32"/>
      <c r="IG259" s="32"/>
      <c r="IH259" s="32"/>
      <c r="II259" s="32"/>
      <c r="IJ259" s="32"/>
      <c r="IK259" s="32"/>
      <c r="IL259" s="32"/>
      <c r="IM259" s="32"/>
      <c r="IN259" s="32"/>
      <c r="IO259" s="32"/>
      <c r="IP259" s="32"/>
      <c r="IQ259" s="32"/>
      <c r="IR259" s="32"/>
      <c r="IS259" s="32"/>
      <c r="IT259" s="32"/>
      <c r="IU259" s="32"/>
      <c r="IV259" s="32"/>
      <c r="IW259" s="32"/>
      <c r="IX259" s="32"/>
      <c r="IY259" s="32"/>
      <c r="IZ259" s="32"/>
      <c r="JA259" s="32"/>
      <c r="JB259" s="32"/>
      <c r="JC259" s="32"/>
      <c r="JD259" s="32"/>
      <c r="JE259" s="32"/>
      <c r="JF259" s="32"/>
      <c r="JG259" s="32"/>
      <c r="JH259" s="32"/>
      <c r="JI259" s="32"/>
      <c r="JJ259" s="32"/>
      <c r="JK259" s="32"/>
      <c r="JL259" s="32"/>
      <c r="JM259" s="32"/>
      <c r="JN259" s="32"/>
      <c r="JO259" s="32"/>
      <c r="JP259" s="32"/>
      <c r="JQ259" s="32"/>
      <c r="JR259" s="32"/>
      <c r="JS259" s="32"/>
      <c r="JT259" s="32"/>
      <c r="JU259" s="32"/>
      <c r="JV259" s="32"/>
      <c r="JW259" s="32"/>
      <c r="JX259" s="32"/>
      <c r="JY259" s="32"/>
      <c r="JZ259" s="32"/>
      <c r="KA259" s="32"/>
      <c r="KB259" s="32"/>
      <c r="KC259" s="32"/>
      <c r="KD259" s="32"/>
      <c r="KE259" s="32"/>
      <c r="KF259" s="32"/>
      <c r="KG259" s="32"/>
      <c r="KH259" s="32"/>
      <c r="KI259" s="32"/>
      <c r="KJ259" s="32"/>
      <c r="KK259" s="32"/>
      <c r="KL259" s="32"/>
      <c r="KM259" s="32"/>
      <c r="KN259" s="32"/>
      <c r="KO259" s="32"/>
      <c r="KP259" s="32"/>
      <c r="KQ259" s="32"/>
      <c r="KR259" s="32"/>
      <c r="KS259" s="32"/>
      <c r="KT259" s="32"/>
      <c r="KU259" s="32"/>
      <c r="KV259" s="32"/>
      <c r="KW259" s="32"/>
      <c r="KX259" s="32"/>
      <c r="KY259" s="32"/>
      <c r="KZ259" s="32"/>
      <c r="LA259" s="32"/>
      <c r="LB259" s="32"/>
      <c r="LC259" s="32"/>
      <c r="LD259" s="32"/>
      <c r="LE259" s="32"/>
      <c r="LF259" s="32"/>
      <c r="LG259" s="32"/>
      <c r="LH259" s="32"/>
      <c r="LI259" s="32"/>
      <c r="LJ259" s="32"/>
      <c r="LK259" s="32"/>
      <c r="LL259" s="32"/>
      <c r="LM259" s="32"/>
      <c r="LN259" s="32"/>
      <c r="LO259" s="32"/>
      <c r="LP259" s="32"/>
      <c r="LQ259" s="32"/>
      <c r="LR259" s="32"/>
      <c r="LS259" s="32"/>
      <c r="LT259" s="32"/>
      <c r="LU259" s="32"/>
      <c r="LV259" s="32"/>
      <c r="LW259" s="32"/>
      <c r="LX259" s="32"/>
      <c r="LY259" s="32"/>
      <c r="LZ259" s="32"/>
      <c r="MA259" s="32"/>
      <c r="MB259" s="32"/>
      <c r="MC259" s="32"/>
      <c r="MD259" s="32"/>
      <c r="ME259" s="32"/>
      <c r="MF259" s="32"/>
      <c r="MG259" s="32"/>
      <c r="MH259" s="32"/>
      <c r="MI259" s="32"/>
      <c r="MJ259" s="32"/>
      <c r="MK259" s="32"/>
      <c r="ML259" s="32"/>
      <c r="MM259" s="32"/>
      <c r="MN259" s="32"/>
      <c r="MO259" s="32"/>
      <c r="MP259" s="32"/>
      <c r="MQ259" s="32"/>
      <c r="MR259" s="32"/>
      <c r="MS259" s="32"/>
      <c r="MT259" s="32"/>
      <c r="MU259" s="32"/>
      <c r="MV259" s="32"/>
      <c r="MW259" s="32"/>
      <c r="MX259" s="32"/>
      <c r="MY259" s="32"/>
      <c r="MZ259" s="32"/>
      <c r="NA259" s="32"/>
      <c r="NB259" s="32"/>
      <c r="NC259" s="32"/>
      <c r="ND259" s="32"/>
      <c r="NE259" s="32"/>
      <c r="NF259" s="32"/>
      <c r="NG259" s="32"/>
      <c r="NH259" s="32"/>
      <c r="NI259" s="32"/>
      <c r="NJ259" s="32"/>
      <c r="NK259" s="32"/>
      <c r="NL259" s="32"/>
      <c r="NM259" s="32"/>
      <c r="NN259" s="32"/>
      <c r="NO259" s="32"/>
      <c r="NP259" s="32"/>
      <c r="NQ259" s="32"/>
      <c r="NR259" s="32"/>
      <c r="NS259" s="32"/>
      <c r="NT259" s="32"/>
      <c r="NU259" s="32"/>
      <c r="NV259" s="32"/>
      <c r="NW259" s="32"/>
      <c r="NX259" s="32"/>
      <c r="NY259" s="32"/>
      <c r="NZ259" s="32"/>
      <c r="OA259" s="32"/>
      <c r="OB259" s="32"/>
      <c r="OC259" s="32"/>
      <c r="OD259" s="32"/>
      <c r="OE259" s="32"/>
      <c r="OF259" s="32"/>
      <c r="OG259" s="32"/>
      <c r="OH259" s="32"/>
      <c r="OI259" s="32"/>
      <c r="OJ259" s="32"/>
      <c r="OK259" s="32"/>
      <c r="OL259" s="32"/>
      <c r="OM259" s="32"/>
      <c r="ON259" s="32"/>
      <c r="OO259" s="32"/>
      <c r="OP259" s="32"/>
      <c r="OQ259" s="32"/>
      <c r="OR259" s="32"/>
      <c r="OS259" s="32"/>
      <c r="OT259" s="32"/>
      <c r="OU259" s="32"/>
      <c r="OV259" s="32"/>
      <c r="OW259" s="32"/>
      <c r="OX259" s="32"/>
      <c r="OY259" s="32"/>
      <c r="OZ259" s="32"/>
      <c r="PA259" s="32"/>
      <c r="PB259" s="32"/>
      <c r="PC259" s="32"/>
      <c r="PD259" s="32"/>
      <c r="PE259" s="32"/>
      <c r="PF259" s="32"/>
      <c r="PG259" s="32"/>
      <c r="PH259" s="32"/>
      <c r="PI259" s="32"/>
      <c r="PJ259" s="32"/>
      <c r="PK259" s="32"/>
      <c r="PL259" s="32"/>
      <c r="PM259" s="32"/>
      <c r="PN259" s="32"/>
      <c r="PO259" s="32"/>
      <c r="PP259" s="32"/>
      <c r="PQ259" s="32"/>
      <c r="PR259" s="32"/>
      <c r="PS259" s="32"/>
      <c r="PT259" s="32"/>
      <c r="PU259" s="32"/>
      <c r="PV259" s="32"/>
      <c r="PW259" s="32"/>
      <c r="PX259" s="32"/>
      <c r="PY259" s="32"/>
      <c r="PZ259" s="32"/>
      <c r="QA259" s="32"/>
      <c r="QB259" s="32"/>
      <c r="QC259" s="32"/>
      <c r="QD259" s="32"/>
      <c r="QE259" s="32"/>
      <c r="QF259" s="32"/>
      <c r="QG259" s="32"/>
      <c r="QH259" s="32"/>
      <c r="QI259" s="32"/>
      <c r="QJ259" s="32"/>
      <c r="QK259" s="32"/>
      <c r="QL259" s="32"/>
      <c r="QM259" s="32"/>
      <c r="QN259" s="32"/>
      <c r="QO259" s="32"/>
      <c r="QP259" s="32"/>
      <c r="QQ259" s="32"/>
      <c r="QR259" s="32"/>
      <c r="QS259" s="32"/>
      <c r="QT259" s="32"/>
      <c r="QU259" s="32"/>
      <c r="QV259" s="32"/>
      <c r="QW259" s="32"/>
      <c r="QX259" s="32"/>
      <c r="QY259" s="32"/>
      <c r="QZ259" s="32"/>
      <c r="RA259" s="32"/>
      <c r="RB259" s="32"/>
      <c r="RC259" s="32"/>
      <c r="RD259" s="32"/>
      <c r="RE259" s="32"/>
      <c r="RF259" s="32"/>
      <c r="RG259" s="32"/>
      <c r="RH259" s="32"/>
      <c r="RI259" s="32"/>
      <c r="RJ259" s="32"/>
      <c r="RK259" s="32"/>
      <c r="RL259" s="32"/>
      <c r="RM259" s="32"/>
      <c r="RN259" s="32"/>
      <c r="RO259" s="32"/>
      <c r="RP259" s="32"/>
      <c r="RQ259" s="32"/>
      <c r="RR259" s="32"/>
      <c r="RS259" s="32"/>
      <c r="RT259" s="32"/>
      <c r="RU259" s="32"/>
      <c r="RV259" s="32"/>
      <c r="RW259" s="32"/>
      <c r="RX259" s="32"/>
      <c r="RY259" s="32"/>
      <c r="RZ259" s="32"/>
      <c r="SA259" s="32"/>
      <c r="SB259" s="32"/>
      <c r="SC259" s="32"/>
      <c r="SD259" s="32"/>
      <c r="SE259" s="32"/>
      <c r="SF259" s="32"/>
      <c r="SG259" s="32"/>
      <c r="SH259" s="32"/>
      <c r="SI259" s="32"/>
      <c r="SJ259" s="32"/>
      <c r="SK259" s="32"/>
      <c r="SL259" s="32"/>
      <c r="SM259" s="32"/>
      <c r="SN259" s="32"/>
      <c r="SO259" s="32"/>
      <c r="SP259" s="32"/>
      <c r="SQ259" s="32"/>
      <c r="SR259" s="32"/>
      <c r="SS259" s="32"/>
      <c r="ST259" s="32"/>
      <c r="SU259" s="32"/>
      <c r="SV259" s="32"/>
      <c r="SW259" s="32"/>
      <c r="SX259" s="32"/>
      <c r="SY259" s="32"/>
      <c r="SZ259" s="32"/>
      <c r="TA259" s="32"/>
      <c r="TB259" s="32"/>
      <c r="TC259" s="32"/>
      <c r="TD259" s="32"/>
      <c r="TE259" s="32"/>
      <c r="TF259" s="32"/>
      <c r="TG259" s="32"/>
      <c r="TH259" s="32"/>
      <c r="TI259" s="32"/>
      <c r="TJ259" s="32"/>
      <c r="TK259" s="32"/>
      <c r="TL259" s="32"/>
      <c r="TM259" s="32"/>
      <c r="TN259" s="32"/>
      <c r="TO259" s="32"/>
      <c r="TP259" s="32"/>
      <c r="TQ259" s="32"/>
      <c r="TR259" s="32"/>
      <c r="TS259" s="32"/>
      <c r="TT259" s="32"/>
      <c r="TU259" s="32"/>
      <c r="TV259" s="32"/>
      <c r="TW259" s="32"/>
      <c r="TX259" s="32"/>
      <c r="TY259" s="32"/>
      <c r="TZ259" s="32"/>
      <c r="UA259" s="32"/>
      <c r="UB259" s="32"/>
      <c r="UC259" s="32"/>
      <c r="UD259" s="32"/>
      <c r="UE259" s="32"/>
      <c r="UF259" s="32"/>
      <c r="UG259" s="32"/>
      <c r="UH259" s="32"/>
      <c r="UI259" s="32"/>
      <c r="UJ259" s="32"/>
      <c r="UK259" s="32"/>
      <c r="UL259" s="32"/>
      <c r="UM259" s="32"/>
      <c r="UN259" s="32"/>
      <c r="UO259" s="32"/>
      <c r="UP259" s="32"/>
      <c r="UQ259" s="32"/>
      <c r="UR259" s="32"/>
      <c r="US259" s="32"/>
      <c r="UT259" s="32"/>
      <c r="UU259" s="32"/>
      <c r="UV259" s="32"/>
      <c r="UW259" s="32"/>
      <c r="UX259" s="32"/>
      <c r="UY259" s="32"/>
      <c r="UZ259" s="32"/>
      <c r="VA259" s="32"/>
      <c r="VB259" s="32"/>
      <c r="VC259" s="32"/>
      <c r="VD259" s="32"/>
      <c r="VE259" s="32"/>
      <c r="VF259" s="32"/>
      <c r="VG259" s="32"/>
      <c r="VH259" s="32"/>
      <c r="VI259" s="32"/>
      <c r="VJ259" s="32"/>
      <c r="VK259" s="32"/>
      <c r="VL259" s="32"/>
      <c r="VM259" s="32"/>
      <c r="VN259" s="32"/>
      <c r="VO259" s="32"/>
      <c r="VP259" s="32"/>
      <c r="VQ259" s="32"/>
      <c r="VR259" s="32"/>
      <c r="VS259" s="32"/>
      <c r="VT259" s="32"/>
      <c r="VU259" s="32"/>
      <c r="VV259" s="32"/>
      <c r="VW259" s="32"/>
      <c r="VX259" s="32"/>
      <c r="VY259" s="32"/>
      <c r="VZ259" s="32"/>
      <c r="WA259" s="32"/>
      <c r="WB259" s="32"/>
      <c r="WC259" s="32"/>
      <c r="WD259" s="32"/>
      <c r="WE259" s="32"/>
      <c r="WF259" s="32"/>
      <c r="WG259" s="32"/>
      <c r="WH259" s="32"/>
      <c r="WI259" s="32"/>
      <c r="WJ259" s="32"/>
      <c r="WK259" s="32"/>
      <c r="WL259" s="32"/>
      <c r="WM259" s="32"/>
      <c r="WN259" s="32"/>
      <c r="WO259" s="32"/>
      <c r="WP259" s="32"/>
      <c r="WQ259" s="32"/>
      <c r="WR259" s="32"/>
      <c r="WS259" s="32"/>
      <c r="WT259" s="32"/>
      <c r="WU259" s="32"/>
      <c r="WV259" s="32"/>
      <c r="WW259" s="32"/>
      <c r="WX259" s="32"/>
      <c r="WY259" s="32"/>
      <c r="WZ259" s="32"/>
      <c r="XA259" s="32"/>
      <c r="XB259" s="32"/>
      <c r="XC259" s="32"/>
      <c r="XD259" s="32"/>
      <c r="XE259" s="32"/>
      <c r="XF259" s="32"/>
      <c r="XG259" s="32"/>
      <c r="XH259" s="32"/>
      <c r="XI259" s="32"/>
      <c r="XJ259" s="32"/>
      <c r="XK259" s="32"/>
      <c r="XL259" s="32"/>
      <c r="XM259" s="32"/>
      <c r="XN259" s="32"/>
      <c r="XO259" s="32"/>
      <c r="XP259" s="32"/>
      <c r="XQ259" s="32"/>
      <c r="XR259" s="32"/>
      <c r="XS259" s="32"/>
      <c r="XT259" s="32"/>
      <c r="XU259" s="32"/>
      <c r="XV259" s="32"/>
      <c r="XW259" s="32"/>
      <c r="XX259" s="32"/>
      <c r="XY259" s="32"/>
      <c r="XZ259" s="32"/>
      <c r="YA259" s="32"/>
      <c r="YB259" s="32"/>
      <c r="YC259" s="32"/>
      <c r="YD259" s="32"/>
      <c r="YE259" s="32"/>
      <c r="YF259" s="32"/>
      <c r="YG259" s="32"/>
      <c r="YH259" s="32"/>
      <c r="YI259" s="32"/>
      <c r="YJ259" s="32"/>
      <c r="YK259" s="32"/>
      <c r="YL259" s="32"/>
      <c r="YM259" s="32"/>
      <c r="YN259" s="32"/>
      <c r="YO259" s="32"/>
      <c r="YP259" s="32"/>
      <c r="YQ259" s="32"/>
      <c r="YR259" s="32"/>
      <c r="YS259" s="32"/>
      <c r="YT259" s="32"/>
      <c r="YU259" s="32"/>
      <c r="YV259" s="32"/>
      <c r="YW259" s="32"/>
      <c r="YX259" s="32"/>
      <c r="YY259" s="32"/>
      <c r="YZ259" s="32"/>
      <c r="ZA259" s="32"/>
      <c r="ZB259" s="32"/>
      <c r="ZC259" s="32"/>
      <c r="ZD259" s="32"/>
      <c r="ZE259" s="32"/>
      <c r="ZF259" s="32"/>
      <c r="ZG259" s="32"/>
      <c r="ZH259" s="32"/>
      <c r="ZI259" s="32"/>
      <c r="ZJ259" s="32"/>
      <c r="ZK259" s="32"/>
      <c r="ZL259" s="32"/>
      <c r="ZM259" s="32"/>
      <c r="ZN259" s="32"/>
      <c r="ZO259" s="32"/>
      <c r="ZP259" s="32"/>
      <c r="ZQ259" s="32"/>
      <c r="ZR259" s="32"/>
      <c r="ZS259" s="32"/>
      <c r="ZT259" s="32"/>
      <c r="ZU259" s="32"/>
      <c r="ZV259" s="32"/>
      <c r="ZW259" s="32"/>
      <c r="ZX259" s="32"/>
      <c r="ZY259" s="32"/>
      <c r="ZZ259" s="32"/>
      <c r="AAA259" s="32"/>
      <c r="AAB259" s="32"/>
      <c r="AAC259" s="32"/>
      <c r="AAD259" s="32"/>
      <c r="AAE259" s="32"/>
      <c r="AAF259" s="32"/>
      <c r="AAG259" s="32"/>
      <c r="AAH259" s="32"/>
      <c r="AAI259" s="32"/>
      <c r="AAJ259" s="32"/>
      <c r="AAK259" s="32"/>
      <c r="AAL259" s="32"/>
      <c r="AAM259" s="32"/>
      <c r="AAN259" s="32"/>
      <c r="AAO259" s="32"/>
      <c r="AAP259" s="32"/>
      <c r="AAQ259" s="32"/>
      <c r="AAR259" s="32"/>
      <c r="AAS259" s="32"/>
      <c r="AAT259" s="32"/>
      <c r="AAU259" s="32"/>
      <c r="AAV259" s="32"/>
      <c r="AAW259" s="32"/>
      <c r="AAX259" s="32"/>
      <c r="AAY259" s="32"/>
      <c r="AAZ259" s="32"/>
      <c r="ABA259" s="32"/>
      <c r="ABB259" s="32"/>
      <c r="ABC259" s="32"/>
      <c r="ABD259" s="32"/>
      <c r="ABE259" s="32"/>
      <c r="ABF259" s="32"/>
      <c r="ABG259" s="32"/>
      <c r="ABH259" s="32"/>
      <c r="ABI259" s="32"/>
      <c r="ABJ259" s="32"/>
      <c r="ABK259" s="32"/>
      <c r="ABL259" s="32"/>
      <c r="ABM259" s="32"/>
      <c r="ABN259" s="32"/>
      <c r="ABO259" s="32"/>
      <c r="ABP259" s="32"/>
      <c r="ABQ259" s="32"/>
      <c r="ABR259" s="32"/>
      <c r="ABS259" s="32"/>
      <c r="ABT259" s="32"/>
      <c r="ABU259" s="32"/>
      <c r="ABV259" s="32"/>
      <c r="ABW259" s="32"/>
      <c r="ABX259" s="32"/>
      <c r="ABY259" s="32"/>
      <c r="ABZ259" s="32"/>
      <c r="ACA259" s="32"/>
      <c r="ACB259" s="32"/>
      <c r="ACC259" s="32"/>
      <c r="ACD259" s="32"/>
      <c r="ACE259" s="32"/>
      <c r="ACF259" s="32"/>
      <c r="ACG259" s="32"/>
      <c r="ACH259" s="32"/>
      <c r="ACI259" s="32"/>
      <c r="ACJ259" s="32"/>
      <c r="ACK259" s="32"/>
      <c r="ACL259" s="32"/>
      <c r="ACM259" s="32"/>
      <c r="ACN259" s="32"/>
      <c r="ACO259" s="32"/>
      <c r="ACP259" s="32"/>
      <c r="ACQ259" s="32"/>
      <c r="ACR259" s="32"/>
      <c r="ACS259" s="32"/>
      <c r="ACT259" s="32"/>
      <c r="ACU259" s="32"/>
      <c r="ACV259" s="32"/>
      <c r="ACW259" s="32"/>
      <c r="ACX259" s="32"/>
      <c r="ACY259" s="32"/>
      <c r="ACZ259" s="32"/>
      <c r="ADA259" s="32"/>
      <c r="ADB259" s="32"/>
      <c r="ADC259" s="32"/>
      <c r="ADD259" s="32"/>
      <c r="ADE259" s="32"/>
      <c r="ADF259" s="32"/>
      <c r="ADG259" s="32"/>
      <c r="ADH259" s="32"/>
      <c r="ADI259" s="32"/>
      <c r="ADJ259" s="32"/>
      <c r="ADK259" s="32"/>
      <c r="ADL259" s="32"/>
      <c r="ADM259" s="32"/>
      <c r="ADN259" s="32"/>
      <c r="ADO259" s="32"/>
      <c r="ADP259" s="32"/>
      <c r="ADQ259" s="32"/>
      <c r="ADR259" s="32"/>
      <c r="ADS259" s="32"/>
      <c r="ADT259" s="32"/>
      <c r="ADU259" s="32"/>
      <c r="ADV259" s="32"/>
      <c r="ADW259" s="32"/>
      <c r="ADX259" s="32"/>
      <c r="ADY259" s="32"/>
      <c r="ADZ259" s="32"/>
      <c r="AEA259" s="32"/>
      <c r="AEB259" s="32"/>
      <c r="AEC259" s="32"/>
      <c r="AED259" s="32"/>
      <c r="AEE259" s="32"/>
      <c r="AEF259" s="32"/>
      <c r="AEG259" s="32"/>
      <c r="AEH259" s="32"/>
      <c r="AEI259" s="32"/>
      <c r="AEJ259" s="32"/>
      <c r="AEK259" s="32"/>
      <c r="AEL259" s="32"/>
      <c r="AEM259" s="32"/>
      <c r="AEN259" s="32"/>
      <c r="AEO259" s="32"/>
      <c r="AEP259" s="32"/>
      <c r="AEQ259" s="32"/>
      <c r="AER259" s="32"/>
      <c r="AES259" s="32"/>
      <c r="AET259" s="32"/>
      <c r="AEU259" s="32"/>
      <c r="AEV259" s="32"/>
      <c r="AEW259" s="32"/>
      <c r="AEX259" s="32"/>
      <c r="AEY259" s="32"/>
      <c r="AEZ259" s="32"/>
      <c r="AFA259" s="32"/>
      <c r="AFB259" s="32"/>
      <c r="AFC259" s="32"/>
      <c r="AFD259" s="32"/>
      <c r="AFE259" s="32"/>
      <c r="AFF259" s="32"/>
      <c r="AFG259" s="32"/>
      <c r="AFH259" s="32"/>
      <c r="AFI259" s="32"/>
      <c r="AFJ259" s="32"/>
      <c r="AFK259" s="32"/>
      <c r="AFL259" s="32"/>
      <c r="AFM259" s="32"/>
      <c r="AFN259" s="32"/>
      <c r="AFO259" s="32"/>
      <c r="AFP259" s="32"/>
      <c r="AFQ259" s="32"/>
      <c r="AFR259" s="32"/>
      <c r="AFS259" s="32"/>
      <c r="AFT259" s="32"/>
      <c r="AFU259" s="32"/>
      <c r="AFV259" s="32"/>
      <c r="AFW259" s="32"/>
      <c r="AFX259" s="32"/>
      <c r="AFY259" s="32"/>
      <c r="AFZ259" s="32"/>
      <c r="AGA259" s="32"/>
      <c r="AGB259" s="32"/>
      <c r="AGC259" s="32"/>
      <c r="AGD259" s="32"/>
      <c r="AGE259" s="32"/>
      <c r="AGF259" s="32"/>
      <c r="AGG259" s="32"/>
      <c r="AGH259" s="32"/>
      <c r="AGI259" s="32"/>
      <c r="AGJ259" s="32"/>
      <c r="AGK259" s="32"/>
      <c r="AGL259" s="32"/>
      <c r="AGM259" s="32"/>
      <c r="AGN259" s="32"/>
      <c r="AGO259" s="32"/>
      <c r="AGP259" s="32"/>
      <c r="AGQ259" s="32"/>
      <c r="AGR259" s="32"/>
      <c r="AGS259" s="32"/>
      <c r="AGT259" s="32"/>
      <c r="AGU259" s="32"/>
      <c r="AGV259" s="32"/>
      <c r="AGW259" s="32"/>
      <c r="AGX259" s="32"/>
      <c r="AGY259" s="32"/>
      <c r="AGZ259" s="32"/>
      <c r="AHA259" s="32"/>
      <c r="AHB259" s="32"/>
      <c r="AHC259" s="32"/>
      <c r="AHD259" s="32"/>
      <c r="AHE259" s="32"/>
      <c r="AHF259" s="32"/>
      <c r="AHG259" s="32"/>
      <c r="AHH259" s="32"/>
      <c r="AHI259" s="32"/>
      <c r="AHJ259" s="32"/>
      <c r="AHK259" s="32"/>
      <c r="AHL259" s="32"/>
      <c r="AHM259" s="32"/>
      <c r="AHN259" s="32"/>
      <c r="AHO259" s="32"/>
      <c r="AHP259" s="32"/>
      <c r="AHQ259" s="32"/>
      <c r="AHR259" s="32"/>
      <c r="AHS259" s="32"/>
      <c r="AHT259" s="32"/>
      <c r="AHU259" s="32"/>
      <c r="AHV259" s="32"/>
      <c r="AHW259" s="32"/>
      <c r="AHX259" s="32"/>
      <c r="AHY259" s="32"/>
      <c r="AHZ259" s="32"/>
      <c r="AIA259" s="32"/>
      <c r="AIB259" s="32"/>
      <c r="AIC259" s="32"/>
      <c r="AID259" s="32"/>
      <c r="AIE259" s="32"/>
      <c r="AIF259" s="32"/>
      <c r="AIG259" s="32"/>
      <c r="AIH259" s="32"/>
      <c r="AII259" s="32"/>
      <c r="AIJ259" s="32"/>
      <c r="AIK259" s="32"/>
      <c r="AIL259" s="32"/>
      <c r="AIM259" s="32"/>
      <c r="AIN259" s="32"/>
      <c r="AIO259" s="32"/>
      <c r="AIP259" s="32"/>
      <c r="AIQ259" s="32"/>
      <c r="AIR259" s="32"/>
      <c r="AIS259" s="32"/>
      <c r="AIT259" s="32"/>
      <c r="AIU259" s="32"/>
      <c r="AIV259" s="32"/>
      <c r="AIW259" s="32"/>
      <c r="AIX259" s="32"/>
      <c r="AIY259" s="32"/>
      <c r="AIZ259" s="32"/>
      <c r="AJA259" s="32"/>
      <c r="AJB259" s="32"/>
      <c r="AJC259" s="32"/>
      <c r="AJD259" s="32"/>
      <c r="AJE259" s="32"/>
      <c r="AJF259" s="32"/>
      <c r="AJG259" s="32"/>
      <c r="AJH259" s="32"/>
      <c r="AJI259" s="32"/>
      <c r="AJJ259" s="32"/>
      <c r="AJK259" s="32"/>
      <c r="AJL259" s="32"/>
      <c r="AJM259" s="32"/>
      <c r="AJN259" s="32"/>
      <c r="AJO259" s="32"/>
      <c r="AJP259" s="32"/>
      <c r="AJQ259" s="32"/>
      <c r="AJR259" s="32"/>
      <c r="AJS259" s="32"/>
      <c r="AJT259" s="32"/>
      <c r="AJU259" s="32"/>
      <c r="AJV259" s="32"/>
      <c r="AJW259" s="32"/>
      <c r="AJX259" s="32"/>
      <c r="AJY259" s="32"/>
      <c r="AJZ259" s="32"/>
      <c r="AKA259" s="32"/>
      <c r="AKB259" s="32"/>
      <c r="AKC259" s="32"/>
      <c r="AKD259" s="32"/>
      <c r="AKE259" s="32"/>
      <c r="AKF259" s="32"/>
      <c r="AKG259" s="32"/>
      <c r="AKH259" s="32"/>
      <c r="AKI259" s="32"/>
      <c r="AKJ259" s="32"/>
      <c r="AKK259" s="32"/>
      <c r="AKL259" s="32"/>
      <c r="AKM259" s="32"/>
      <c r="AKN259" s="32"/>
      <c r="AKO259" s="32"/>
      <c r="AKP259" s="32"/>
      <c r="AKQ259" s="32"/>
      <c r="AKR259" s="32"/>
      <c r="AKS259" s="32"/>
      <c r="AKT259" s="32"/>
      <c r="AKU259" s="32"/>
      <c r="AKV259" s="32"/>
      <c r="AKW259" s="32"/>
      <c r="AKX259" s="32"/>
      <c r="AKY259" s="32"/>
      <c r="AKZ259" s="32"/>
      <c r="ALA259" s="32"/>
      <c r="ALB259" s="32"/>
      <c r="ALC259" s="32"/>
      <c r="ALD259" s="32"/>
      <c r="ALE259" s="32"/>
      <c r="ALF259" s="32"/>
      <c r="ALG259" s="32"/>
      <c r="ALH259" s="32"/>
      <c r="ALI259" s="32"/>
      <c r="ALJ259" s="32"/>
      <c r="ALK259" s="32"/>
      <c r="ALL259" s="32"/>
      <c r="ALM259" s="32"/>
      <c r="ALN259" s="32"/>
      <c r="ALO259" s="32"/>
      <c r="ALP259" s="32"/>
      <c r="ALQ259" s="32"/>
      <c r="ALR259" s="32"/>
      <c r="ALS259" s="32"/>
      <c r="ALT259" s="32"/>
      <c r="ALU259" s="32"/>
      <c r="ALV259" s="32"/>
      <c r="ALW259" s="32"/>
      <c r="ALX259" s="32"/>
      <c r="ALY259" s="32"/>
      <c r="ALZ259" s="32"/>
      <c r="AMA259" s="32"/>
      <c r="AMB259" s="32"/>
      <c r="AMC259" s="32"/>
      <c r="AMD259" s="32"/>
      <c r="AME259" s="32"/>
      <c r="AMF259" s="32"/>
      <c r="AMG259" s="32"/>
      <c r="AMH259" s="32"/>
      <c r="AMI259" s="32"/>
      <c r="AMJ259" s="32"/>
      <c r="AMK259" s="32"/>
      <c r="AML259" s="32"/>
      <c r="AMM259" s="32"/>
      <c r="AMN259" s="32"/>
      <c r="AMO259" s="32"/>
      <c r="AMP259" s="32"/>
      <c r="AMQ259" s="32"/>
      <c r="AMR259" s="32"/>
      <c r="AMS259" s="32"/>
      <c r="AMT259" s="32"/>
      <c r="AMU259" s="32"/>
      <c r="AMV259" s="32"/>
      <c r="AMW259" s="32"/>
    </row>
    <row r="260" spans="1:1037" ht="90.75" hidden="1" thickTop="1" thickBot="1" x14ac:dyDescent="0.25">
      <c r="A260" s="23" t="s">
        <v>1716</v>
      </c>
      <c r="B260" s="23" t="s">
        <v>195</v>
      </c>
      <c r="C260" s="23" t="s">
        <v>28</v>
      </c>
      <c r="D260" s="23" t="s">
        <v>83</v>
      </c>
      <c r="E260" s="29" t="s">
        <v>1050</v>
      </c>
      <c r="F260" s="29" t="s">
        <v>1256</v>
      </c>
      <c r="G260" s="29" t="s">
        <v>1256</v>
      </c>
      <c r="H260" s="29" t="s">
        <v>1058</v>
      </c>
      <c r="I260" s="24" t="s">
        <v>923</v>
      </c>
      <c r="J260" s="189" t="str">
        <f>+VLOOKUP(I260,Feuil1!A:C,2,FALSE)</f>
        <v>R8-8-3-7</v>
      </c>
      <c r="K260" s="24" t="s">
        <v>1723</v>
      </c>
      <c r="L260" s="23"/>
      <c r="M260" s="59">
        <v>4</v>
      </c>
      <c r="N260" s="60">
        <v>4</v>
      </c>
      <c r="O260" s="42">
        <f t="shared" si="20"/>
        <v>16</v>
      </c>
      <c r="P260" s="42">
        <f t="shared" si="21"/>
        <v>3</v>
      </c>
      <c r="Q260" s="44" t="s">
        <v>1724</v>
      </c>
      <c r="R260" s="59">
        <v>4</v>
      </c>
      <c r="S260" s="25"/>
      <c r="T260" s="59">
        <v>4</v>
      </c>
      <c r="U260" s="25" t="s">
        <v>1725</v>
      </c>
      <c r="V260" s="59">
        <v>4</v>
      </c>
      <c r="W260" s="41">
        <f t="shared" si="22"/>
        <v>12</v>
      </c>
      <c r="X260" s="50">
        <f t="shared" si="23"/>
        <v>1</v>
      </c>
      <c r="Y260" s="52">
        <f t="shared" si="24"/>
        <v>3</v>
      </c>
      <c r="Z260" s="23"/>
      <c r="AA260" s="57" t="s">
        <v>1726</v>
      </c>
      <c r="AB260" s="221">
        <v>45078</v>
      </c>
      <c r="AC260" s="29"/>
      <c r="AD260" s="29"/>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32"/>
      <c r="EV260" s="32"/>
      <c r="EW260" s="32"/>
      <c r="EX260" s="32"/>
      <c r="EY260" s="32"/>
      <c r="EZ260" s="32"/>
      <c r="FA260" s="32"/>
      <c r="FB260" s="32"/>
      <c r="FC260" s="32"/>
      <c r="FD260" s="32"/>
      <c r="FE260" s="32"/>
      <c r="FF260" s="32"/>
      <c r="FG260" s="32"/>
      <c r="FH260" s="32"/>
      <c r="FI260" s="32"/>
      <c r="FJ260" s="32"/>
      <c r="FK260" s="32"/>
      <c r="FL260" s="32"/>
      <c r="FM260" s="32"/>
      <c r="FN260" s="32"/>
      <c r="FO260" s="32"/>
      <c r="FP260" s="32"/>
      <c r="FQ260" s="32"/>
      <c r="FR260" s="32"/>
      <c r="FS260" s="32"/>
      <c r="FT260" s="32"/>
      <c r="FU260" s="32"/>
      <c r="FV260" s="32"/>
      <c r="FW260" s="32"/>
      <c r="FX260" s="32"/>
      <c r="FY260" s="32"/>
      <c r="FZ260" s="32"/>
      <c r="GA260" s="32"/>
      <c r="GB260" s="32"/>
      <c r="GC260" s="32"/>
      <c r="GD260" s="32"/>
      <c r="GE260" s="32"/>
      <c r="GF260" s="32"/>
      <c r="GG260" s="32"/>
      <c r="GH260" s="32"/>
      <c r="GI260" s="32"/>
      <c r="GJ260" s="32"/>
      <c r="GK260" s="32"/>
      <c r="GL260" s="32"/>
      <c r="GM260" s="32"/>
      <c r="GN260" s="32"/>
      <c r="GO260" s="32"/>
      <c r="GP260" s="32"/>
      <c r="GQ260" s="32"/>
      <c r="GR260" s="32"/>
      <c r="GS260" s="32"/>
      <c r="GT260" s="32"/>
      <c r="GU260" s="32"/>
      <c r="GV260" s="32"/>
      <c r="GW260" s="32"/>
      <c r="GX260" s="32"/>
      <c r="GY260" s="32"/>
      <c r="GZ260" s="32"/>
      <c r="HA260" s="32"/>
      <c r="HB260" s="32"/>
      <c r="HC260" s="32"/>
      <c r="HD260" s="32"/>
      <c r="HE260" s="32"/>
      <c r="HF260" s="32"/>
      <c r="HG260" s="32"/>
      <c r="HH260" s="32"/>
      <c r="HI260" s="32"/>
      <c r="HJ260" s="32"/>
      <c r="HK260" s="32"/>
      <c r="HL260" s="32"/>
      <c r="HM260" s="32"/>
      <c r="HN260" s="32"/>
      <c r="HO260" s="32"/>
      <c r="HP260" s="32"/>
      <c r="HQ260" s="32"/>
      <c r="HR260" s="32"/>
      <c r="HS260" s="32"/>
      <c r="HT260" s="32"/>
      <c r="HU260" s="32"/>
      <c r="HV260" s="32"/>
      <c r="HW260" s="32"/>
      <c r="HX260" s="32"/>
      <c r="HY260" s="32"/>
      <c r="HZ260" s="32"/>
      <c r="IA260" s="32"/>
      <c r="IB260" s="32"/>
      <c r="IC260" s="32"/>
      <c r="ID260" s="32"/>
      <c r="IE260" s="32"/>
      <c r="IF260" s="32"/>
      <c r="IG260" s="32"/>
      <c r="IH260" s="32"/>
      <c r="II260" s="32"/>
      <c r="IJ260" s="32"/>
      <c r="IK260" s="32"/>
      <c r="IL260" s="32"/>
      <c r="IM260" s="32"/>
      <c r="IN260" s="32"/>
      <c r="IO260" s="32"/>
      <c r="IP260" s="32"/>
      <c r="IQ260" s="32"/>
      <c r="IR260" s="32"/>
      <c r="IS260" s="32"/>
      <c r="IT260" s="32"/>
      <c r="IU260" s="32"/>
      <c r="IV260" s="32"/>
      <c r="IW260" s="32"/>
      <c r="IX260" s="32"/>
      <c r="IY260" s="32"/>
      <c r="IZ260" s="32"/>
      <c r="JA260" s="32"/>
      <c r="JB260" s="32"/>
      <c r="JC260" s="32"/>
      <c r="JD260" s="32"/>
      <c r="JE260" s="32"/>
      <c r="JF260" s="32"/>
      <c r="JG260" s="32"/>
      <c r="JH260" s="32"/>
      <c r="JI260" s="32"/>
      <c r="JJ260" s="32"/>
      <c r="JK260" s="32"/>
      <c r="JL260" s="32"/>
      <c r="JM260" s="32"/>
      <c r="JN260" s="32"/>
      <c r="JO260" s="32"/>
      <c r="JP260" s="32"/>
      <c r="JQ260" s="32"/>
      <c r="JR260" s="32"/>
      <c r="JS260" s="32"/>
      <c r="JT260" s="32"/>
      <c r="JU260" s="32"/>
      <c r="JV260" s="32"/>
      <c r="JW260" s="32"/>
      <c r="JX260" s="32"/>
      <c r="JY260" s="32"/>
      <c r="JZ260" s="32"/>
      <c r="KA260" s="32"/>
      <c r="KB260" s="32"/>
      <c r="KC260" s="32"/>
      <c r="KD260" s="32"/>
      <c r="KE260" s="32"/>
      <c r="KF260" s="32"/>
      <c r="KG260" s="32"/>
      <c r="KH260" s="32"/>
      <c r="KI260" s="32"/>
      <c r="KJ260" s="32"/>
      <c r="KK260" s="32"/>
      <c r="KL260" s="32"/>
      <c r="KM260" s="32"/>
      <c r="KN260" s="32"/>
      <c r="KO260" s="32"/>
      <c r="KP260" s="32"/>
      <c r="KQ260" s="32"/>
      <c r="KR260" s="32"/>
      <c r="KS260" s="32"/>
      <c r="KT260" s="32"/>
      <c r="KU260" s="32"/>
      <c r="KV260" s="32"/>
      <c r="KW260" s="32"/>
      <c r="KX260" s="32"/>
      <c r="KY260" s="32"/>
      <c r="KZ260" s="32"/>
      <c r="LA260" s="32"/>
      <c r="LB260" s="32"/>
      <c r="LC260" s="32"/>
      <c r="LD260" s="32"/>
      <c r="LE260" s="32"/>
      <c r="LF260" s="32"/>
      <c r="LG260" s="32"/>
      <c r="LH260" s="32"/>
      <c r="LI260" s="32"/>
      <c r="LJ260" s="32"/>
      <c r="LK260" s="32"/>
      <c r="LL260" s="32"/>
      <c r="LM260" s="32"/>
      <c r="LN260" s="32"/>
      <c r="LO260" s="32"/>
      <c r="LP260" s="32"/>
      <c r="LQ260" s="32"/>
      <c r="LR260" s="32"/>
      <c r="LS260" s="32"/>
      <c r="LT260" s="32"/>
      <c r="LU260" s="32"/>
      <c r="LV260" s="32"/>
      <c r="LW260" s="32"/>
      <c r="LX260" s="32"/>
      <c r="LY260" s="32"/>
      <c r="LZ260" s="32"/>
      <c r="MA260" s="32"/>
      <c r="MB260" s="32"/>
      <c r="MC260" s="32"/>
      <c r="MD260" s="32"/>
      <c r="ME260" s="32"/>
      <c r="MF260" s="32"/>
      <c r="MG260" s="32"/>
      <c r="MH260" s="32"/>
      <c r="MI260" s="32"/>
      <c r="MJ260" s="32"/>
      <c r="MK260" s="32"/>
      <c r="ML260" s="32"/>
      <c r="MM260" s="32"/>
      <c r="MN260" s="32"/>
      <c r="MO260" s="32"/>
      <c r="MP260" s="32"/>
      <c r="MQ260" s="32"/>
      <c r="MR260" s="32"/>
      <c r="MS260" s="32"/>
      <c r="MT260" s="32"/>
      <c r="MU260" s="32"/>
      <c r="MV260" s="32"/>
      <c r="MW260" s="32"/>
      <c r="MX260" s="32"/>
      <c r="MY260" s="32"/>
      <c r="MZ260" s="32"/>
      <c r="NA260" s="32"/>
      <c r="NB260" s="32"/>
      <c r="NC260" s="32"/>
      <c r="ND260" s="32"/>
      <c r="NE260" s="32"/>
      <c r="NF260" s="32"/>
      <c r="NG260" s="32"/>
      <c r="NH260" s="32"/>
      <c r="NI260" s="32"/>
      <c r="NJ260" s="32"/>
      <c r="NK260" s="32"/>
      <c r="NL260" s="32"/>
      <c r="NM260" s="32"/>
      <c r="NN260" s="32"/>
      <c r="NO260" s="32"/>
      <c r="NP260" s="32"/>
      <c r="NQ260" s="32"/>
      <c r="NR260" s="32"/>
      <c r="NS260" s="32"/>
      <c r="NT260" s="32"/>
      <c r="NU260" s="32"/>
      <c r="NV260" s="32"/>
      <c r="NW260" s="32"/>
      <c r="NX260" s="32"/>
      <c r="NY260" s="32"/>
      <c r="NZ260" s="32"/>
      <c r="OA260" s="32"/>
      <c r="OB260" s="32"/>
      <c r="OC260" s="32"/>
      <c r="OD260" s="32"/>
      <c r="OE260" s="32"/>
      <c r="OF260" s="32"/>
      <c r="OG260" s="32"/>
      <c r="OH260" s="32"/>
      <c r="OI260" s="32"/>
      <c r="OJ260" s="32"/>
      <c r="OK260" s="32"/>
      <c r="OL260" s="32"/>
      <c r="OM260" s="32"/>
      <c r="ON260" s="32"/>
      <c r="OO260" s="32"/>
      <c r="OP260" s="32"/>
      <c r="OQ260" s="32"/>
      <c r="OR260" s="32"/>
      <c r="OS260" s="32"/>
      <c r="OT260" s="32"/>
      <c r="OU260" s="32"/>
      <c r="OV260" s="32"/>
      <c r="OW260" s="32"/>
      <c r="OX260" s="32"/>
      <c r="OY260" s="32"/>
      <c r="OZ260" s="32"/>
      <c r="PA260" s="32"/>
      <c r="PB260" s="32"/>
      <c r="PC260" s="32"/>
      <c r="PD260" s="32"/>
      <c r="PE260" s="32"/>
      <c r="PF260" s="32"/>
      <c r="PG260" s="32"/>
      <c r="PH260" s="32"/>
      <c r="PI260" s="32"/>
      <c r="PJ260" s="32"/>
      <c r="PK260" s="32"/>
      <c r="PL260" s="32"/>
      <c r="PM260" s="32"/>
      <c r="PN260" s="32"/>
      <c r="PO260" s="32"/>
      <c r="PP260" s="32"/>
      <c r="PQ260" s="32"/>
      <c r="PR260" s="32"/>
      <c r="PS260" s="32"/>
      <c r="PT260" s="32"/>
      <c r="PU260" s="32"/>
      <c r="PV260" s="32"/>
      <c r="PW260" s="32"/>
      <c r="PX260" s="32"/>
      <c r="PY260" s="32"/>
      <c r="PZ260" s="32"/>
      <c r="QA260" s="32"/>
      <c r="QB260" s="32"/>
      <c r="QC260" s="32"/>
      <c r="QD260" s="32"/>
      <c r="QE260" s="32"/>
      <c r="QF260" s="32"/>
      <c r="QG260" s="32"/>
      <c r="QH260" s="32"/>
      <c r="QI260" s="32"/>
      <c r="QJ260" s="32"/>
      <c r="QK260" s="32"/>
      <c r="QL260" s="32"/>
      <c r="QM260" s="32"/>
      <c r="QN260" s="32"/>
      <c r="QO260" s="32"/>
      <c r="QP260" s="32"/>
      <c r="QQ260" s="32"/>
      <c r="QR260" s="32"/>
      <c r="QS260" s="32"/>
      <c r="QT260" s="32"/>
      <c r="QU260" s="32"/>
      <c r="QV260" s="32"/>
      <c r="QW260" s="32"/>
      <c r="QX260" s="32"/>
      <c r="QY260" s="32"/>
      <c r="QZ260" s="32"/>
      <c r="RA260" s="32"/>
      <c r="RB260" s="32"/>
      <c r="RC260" s="32"/>
      <c r="RD260" s="32"/>
      <c r="RE260" s="32"/>
      <c r="RF260" s="32"/>
      <c r="RG260" s="32"/>
      <c r="RH260" s="32"/>
      <c r="RI260" s="32"/>
      <c r="RJ260" s="32"/>
      <c r="RK260" s="32"/>
      <c r="RL260" s="32"/>
      <c r="RM260" s="32"/>
      <c r="RN260" s="32"/>
      <c r="RO260" s="32"/>
      <c r="RP260" s="32"/>
      <c r="RQ260" s="32"/>
      <c r="RR260" s="32"/>
      <c r="RS260" s="32"/>
      <c r="RT260" s="32"/>
      <c r="RU260" s="32"/>
      <c r="RV260" s="32"/>
      <c r="RW260" s="32"/>
      <c r="RX260" s="32"/>
      <c r="RY260" s="32"/>
      <c r="RZ260" s="32"/>
      <c r="SA260" s="32"/>
      <c r="SB260" s="32"/>
      <c r="SC260" s="32"/>
      <c r="SD260" s="32"/>
      <c r="SE260" s="32"/>
      <c r="SF260" s="32"/>
      <c r="SG260" s="32"/>
      <c r="SH260" s="32"/>
      <c r="SI260" s="32"/>
      <c r="SJ260" s="32"/>
      <c r="SK260" s="32"/>
      <c r="SL260" s="32"/>
      <c r="SM260" s="32"/>
      <c r="SN260" s="32"/>
      <c r="SO260" s="32"/>
      <c r="SP260" s="32"/>
      <c r="SQ260" s="32"/>
      <c r="SR260" s="32"/>
      <c r="SS260" s="32"/>
      <c r="ST260" s="32"/>
      <c r="SU260" s="32"/>
      <c r="SV260" s="32"/>
      <c r="SW260" s="32"/>
      <c r="SX260" s="32"/>
      <c r="SY260" s="32"/>
      <c r="SZ260" s="32"/>
      <c r="TA260" s="32"/>
      <c r="TB260" s="32"/>
      <c r="TC260" s="32"/>
      <c r="TD260" s="32"/>
      <c r="TE260" s="32"/>
      <c r="TF260" s="32"/>
      <c r="TG260" s="32"/>
      <c r="TH260" s="32"/>
      <c r="TI260" s="32"/>
      <c r="TJ260" s="32"/>
      <c r="TK260" s="32"/>
      <c r="TL260" s="32"/>
      <c r="TM260" s="32"/>
      <c r="TN260" s="32"/>
      <c r="TO260" s="32"/>
      <c r="TP260" s="32"/>
      <c r="TQ260" s="32"/>
      <c r="TR260" s="32"/>
      <c r="TS260" s="32"/>
      <c r="TT260" s="32"/>
      <c r="TU260" s="32"/>
      <c r="TV260" s="32"/>
      <c r="TW260" s="32"/>
      <c r="TX260" s="32"/>
      <c r="TY260" s="32"/>
      <c r="TZ260" s="32"/>
      <c r="UA260" s="32"/>
      <c r="UB260" s="32"/>
      <c r="UC260" s="32"/>
      <c r="UD260" s="32"/>
      <c r="UE260" s="32"/>
      <c r="UF260" s="32"/>
      <c r="UG260" s="32"/>
      <c r="UH260" s="32"/>
      <c r="UI260" s="32"/>
      <c r="UJ260" s="32"/>
      <c r="UK260" s="32"/>
      <c r="UL260" s="32"/>
      <c r="UM260" s="32"/>
      <c r="UN260" s="32"/>
      <c r="UO260" s="32"/>
      <c r="UP260" s="32"/>
      <c r="UQ260" s="32"/>
      <c r="UR260" s="32"/>
      <c r="US260" s="32"/>
      <c r="UT260" s="32"/>
      <c r="UU260" s="32"/>
      <c r="UV260" s="32"/>
      <c r="UW260" s="32"/>
      <c r="UX260" s="32"/>
      <c r="UY260" s="32"/>
      <c r="UZ260" s="32"/>
      <c r="VA260" s="32"/>
      <c r="VB260" s="32"/>
      <c r="VC260" s="32"/>
      <c r="VD260" s="32"/>
      <c r="VE260" s="32"/>
      <c r="VF260" s="32"/>
      <c r="VG260" s="32"/>
      <c r="VH260" s="32"/>
      <c r="VI260" s="32"/>
      <c r="VJ260" s="32"/>
      <c r="VK260" s="32"/>
      <c r="VL260" s="32"/>
      <c r="VM260" s="32"/>
      <c r="VN260" s="32"/>
      <c r="VO260" s="32"/>
      <c r="VP260" s="32"/>
      <c r="VQ260" s="32"/>
      <c r="VR260" s="32"/>
      <c r="VS260" s="32"/>
      <c r="VT260" s="32"/>
      <c r="VU260" s="32"/>
      <c r="VV260" s="32"/>
      <c r="VW260" s="32"/>
      <c r="VX260" s="32"/>
      <c r="VY260" s="32"/>
      <c r="VZ260" s="32"/>
      <c r="WA260" s="32"/>
      <c r="WB260" s="32"/>
      <c r="WC260" s="32"/>
      <c r="WD260" s="32"/>
      <c r="WE260" s="32"/>
      <c r="WF260" s="32"/>
      <c r="WG260" s="32"/>
      <c r="WH260" s="32"/>
      <c r="WI260" s="32"/>
      <c r="WJ260" s="32"/>
      <c r="WK260" s="32"/>
      <c r="WL260" s="32"/>
      <c r="WM260" s="32"/>
      <c r="WN260" s="32"/>
      <c r="WO260" s="32"/>
      <c r="WP260" s="32"/>
      <c r="WQ260" s="32"/>
      <c r="WR260" s="32"/>
      <c r="WS260" s="32"/>
      <c r="WT260" s="32"/>
      <c r="WU260" s="32"/>
      <c r="WV260" s="32"/>
      <c r="WW260" s="32"/>
      <c r="WX260" s="32"/>
      <c r="WY260" s="32"/>
      <c r="WZ260" s="32"/>
      <c r="XA260" s="32"/>
      <c r="XB260" s="32"/>
      <c r="XC260" s="32"/>
      <c r="XD260" s="32"/>
      <c r="XE260" s="32"/>
      <c r="XF260" s="32"/>
      <c r="XG260" s="32"/>
      <c r="XH260" s="32"/>
      <c r="XI260" s="32"/>
      <c r="XJ260" s="32"/>
      <c r="XK260" s="32"/>
      <c r="XL260" s="32"/>
      <c r="XM260" s="32"/>
      <c r="XN260" s="32"/>
      <c r="XO260" s="32"/>
      <c r="XP260" s="32"/>
      <c r="XQ260" s="32"/>
      <c r="XR260" s="32"/>
      <c r="XS260" s="32"/>
      <c r="XT260" s="32"/>
      <c r="XU260" s="32"/>
      <c r="XV260" s="32"/>
      <c r="XW260" s="32"/>
      <c r="XX260" s="32"/>
      <c r="XY260" s="32"/>
      <c r="XZ260" s="32"/>
      <c r="YA260" s="32"/>
      <c r="YB260" s="32"/>
      <c r="YC260" s="32"/>
      <c r="YD260" s="32"/>
      <c r="YE260" s="32"/>
      <c r="YF260" s="32"/>
      <c r="YG260" s="32"/>
      <c r="YH260" s="32"/>
      <c r="YI260" s="32"/>
      <c r="YJ260" s="32"/>
      <c r="YK260" s="32"/>
      <c r="YL260" s="32"/>
      <c r="YM260" s="32"/>
      <c r="YN260" s="32"/>
      <c r="YO260" s="32"/>
      <c r="YP260" s="32"/>
      <c r="YQ260" s="32"/>
      <c r="YR260" s="32"/>
      <c r="YS260" s="32"/>
      <c r="YT260" s="32"/>
      <c r="YU260" s="32"/>
      <c r="YV260" s="32"/>
      <c r="YW260" s="32"/>
      <c r="YX260" s="32"/>
      <c r="YY260" s="32"/>
      <c r="YZ260" s="32"/>
      <c r="ZA260" s="32"/>
      <c r="ZB260" s="32"/>
      <c r="ZC260" s="32"/>
      <c r="ZD260" s="32"/>
      <c r="ZE260" s="32"/>
      <c r="ZF260" s="32"/>
      <c r="ZG260" s="32"/>
      <c r="ZH260" s="32"/>
      <c r="ZI260" s="32"/>
      <c r="ZJ260" s="32"/>
      <c r="ZK260" s="32"/>
      <c r="ZL260" s="32"/>
      <c r="ZM260" s="32"/>
      <c r="ZN260" s="32"/>
      <c r="ZO260" s="32"/>
      <c r="ZP260" s="32"/>
      <c r="ZQ260" s="32"/>
      <c r="ZR260" s="32"/>
      <c r="ZS260" s="32"/>
      <c r="ZT260" s="32"/>
      <c r="ZU260" s="32"/>
      <c r="ZV260" s="32"/>
      <c r="ZW260" s="32"/>
      <c r="ZX260" s="32"/>
      <c r="ZY260" s="32"/>
      <c r="ZZ260" s="32"/>
      <c r="AAA260" s="32"/>
      <c r="AAB260" s="32"/>
      <c r="AAC260" s="32"/>
      <c r="AAD260" s="32"/>
      <c r="AAE260" s="32"/>
      <c r="AAF260" s="32"/>
      <c r="AAG260" s="32"/>
      <c r="AAH260" s="32"/>
      <c r="AAI260" s="32"/>
      <c r="AAJ260" s="32"/>
      <c r="AAK260" s="32"/>
      <c r="AAL260" s="32"/>
      <c r="AAM260" s="32"/>
      <c r="AAN260" s="32"/>
      <c r="AAO260" s="32"/>
      <c r="AAP260" s="32"/>
      <c r="AAQ260" s="32"/>
      <c r="AAR260" s="32"/>
      <c r="AAS260" s="32"/>
      <c r="AAT260" s="32"/>
      <c r="AAU260" s="32"/>
      <c r="AAV260" s="32"/>
      <c r="AAW260" s="32"/>
      <c r="AAX260" s="32"/>
      <c r="AAY260" s="32"/>
      <c r="AAZ260" s="32"/>
      <c r="ABA260" s="32"/>
      <c r="ABB260" s="32"/>
      <c r="ABC260" s="32"/>
      <c r="ABD260" s="32"/>
      <c r="ABE260" s="32"/>
      <c r="ABF260" s="32"/>
      <c r="ABG260" s="32"/>
      <c r="ABH260" s="32"/>
      <c r="ABI260" s="32"/>
      <c r="ABJ260" s="32"/>
      <c r="ABK260" s="32"/>
      <c r="ABL260" s="32"/>
      <c r="ABM260" s="32"/>
      <c r="ABN260" s="32"/>
      <c r="ABO260" s="32"/>
      <c r="ABP260" s="32"/>
      <c r="ABQ260" s="32"/>
      <c r="ABR260" s="32"/>
      <c r="ABS260" s="32"/>
      <c r="ABT260" s="32"/>
      <c r="ABU260" s="32"/>
      <c r="ABV260" s="32"/>
      <c r="ABW260" s="32"/>
      <c r="ABX260" s="32"/>
      <c r="ABY260" s="32"/>
      <c r="ABZ260" s="32"/>
      <c r="ACA260" s="32"/>
      <c r="ACB260" s="32"/>
      <c r="ACC260" s="32"/>
      <c r="ACD260" s="32"/>
      <c r="ACE260" s="32"/>
      <c r="ACF260" s="32"/>
      <c r="ACG260" s="32"/>
      <c r="ACH260" s="32"/>
      <c r="ACI260" s="32"/>
      <c r="ACJ260" s="32"/>
      <c r="ACK260" s="32"/>
      <c r="ACL260" s="32"/>
      <c r="ACM260" s="32"/>
      <c r="ACN260" s="32"/>
      <c r="ACO260" s="32"/>
      <c r="ACP260" s="32"/>
      <c r="ACQ260" s="32"/>
      <c r="ACR260" s="32"/>
      <c r="ACS260" s="32"/>
      <c r="ACT260" s="32"/>
      <c r="ACU260" s="32"/>
      <c r="ACV260" s="32"/>
      <c r="ACW260" s="32"/>
      <c r="ACX260" s="32"/>
      <c r="ACY260" s="32"/>
      <c r="ACZ260" s="32"/>
      <c r="ADA260" s="32"/>
      <c r="ADB260" s="32"/>
      <c r="ADC260" s="32"/>
      <c r="ADD260" s="32"/>
      <c r="ADE260" s="32"/>
      <c r="ADF260" s="32"/>
      <c r="ADG260" s="32"/>
      <c r="ADH260" s="32"/>
      <c r="ADI260" s="32"/>
      <c r="ADJ260" s="32"/>
      <c r="ADK260" s="32"/>
      <c r="ADL260" s="32"/>
      <c r="ADM260" s="32"/>
      <c r="ADN260" s="32"/>
      <c r="ADO260" s="32"/>
      <c r="ADP260" s="32"/>
      <c r="ADQ260" s="32"/>
      <c r="ADR260" s="32"/>
      <c r="ADS260" s="32"/>
      <c r="ADT260" s="32"/>
      <c r="ADU260" s="32"/>
      <c r="ADV260" s="32"/>
      <c r="ADW260" s="32"/>
      <c r="ADX260" s="32"/>
      <c r="ADY260" s="32"/>
      <c r="ADZ260" s="32"/>
      <c r="AEA260" s="32"/>
      <c r="AEB260" s="32"/>
      <c r="AEC260" s="32"/>
      <c r="AED260" s="32"/>
      <c r="AEE260" s="32"/>
      <c r="AEF260" s="32"/>
      <c r="AEG260" s="32"/>
      <c r="AEH260" s="32"/>
      <c r="AEI260" s="32"/>
      <c r="AEJ260" s="32"/>
      <c r="AEK260" s="32"/>
      <c r="AEL260" s="32"/>
      <c r="AEM260" s="32"/>
      <c r="AEN260" s="32"/>
      <c r="AEO260" s="32"/>
      <c r="AEP260" s="32"/>
      <c r="AEQ260" s="32"/>
      <c r="AER260" s="32"/>
      <c r="AES260" s="32"/>
      <c r="AET260" s="32"/>
      <c r="AEU260" s="32"/>
      <c r="AEV260" s="32"/>
      <c r="AEW260" s="32"/>
      <c r="AEX260" s="32"/>
      <c r="AEY260" s="32"/>
      <c r="AEZ260" s="32"/>
      <c r="AFA260" s="32"/>
      <c r="AFB260" s="32"/>
      <c r="AFC260" s="32"/>
      <c r="AFD260" s="32"/>
      <c r="AFE260" s="32"/>
      <c r="AFF260" s="32"/>
      <c r="AFG260" s="32"/>
      <c r="AFH260" s="32"/>
      <c r="AFI260" s="32"/>
      <c r="AFJ260" s="32"/>
      <c r="AFK260" s="32"/>
      <c r="AFL260" s="32"/>
      <c r="AFM260" s="32"/>
      <c r="AFN260" s="32"/>
      <c r="AFO260" s="32"/>
      <c r="AFP260" s="32"/>
      <c r="AFQ260" s="32"/>
      <c r="AFR260" s="32"/>
      <c r="AFS260" s="32"/>
      <c r="AFT260" s="32"/>
      <c r="AFU260" s="32"/>
      <c r="AFV260" s="32"/>
      <c r="AFW260" s="32"/>
      <c r="AFX260" s="32"/>
      <c r="AFY260" s="32"/>
      <c r="AFZ260" s="32"/>
      <c r="AGA260" s="32"/>
      <c r="AGB260" s="32"/>
      <c r="AGC260" s="32"/>
      <c r="AGD260" s="32"/>
      <c r="AGE260" s="32"/>
      <c r="AGF260" s="32"/>
      <c r="AGG260" s="32"/>
      <c r="AGH260" s="32"/>
      <c r="AGI260" s="32"/>
      <c r="AGJ260" s="32"/>
      <c r="AGK260" s="32"/>
      <c r="AGL260" s="32"/>
      <c r="AGM260" s="32"/>
      <c r="AGN260" s="32"/>
      <c r="AGO260" s="32"/>
      <c r="AGP260" s="32"/>
      <c r="AGQ260" s="32"/>
      <c r="AGR260" s="32"/>
      <c r="AGS260" s="32"/>
      <c r="AGT260" s="32"/>
      <c r="AGU260" s="32"/>
      <c r="AGV260" s="32"/>
      <c r="AGW260" s="32"/>
      <c r="AGX260" s="32"/>
      <c r="AGY260" s="32"/>
      <c r="AGZ260" s="32"/>
      <c r="AHA260" s="32"/>
      <c r="AHB260" s="32"/>
      <c r="AHC260" s="32"/>
      <c r="AHD260" s="32"/>
      <c r="AHE260" s="32"/>
      <c r="AHF260" s="32"/>
      <c r="AHG260" s="32"/>
      <c r="AHH260" s="32"/>
      <c r="AHI260" s="32"/>
      <c r="AHJ260" s="32"/>
      <c r="AHK260" s="32"/>
      <c r="AHL260" s="32"/>
      <c r="AHM260" s="32"/>
      <c r="AHN260" s="32"/>
      <c r="AHO260" s="32"/>
      <c r="AHP260" s="32"/>
      <c r="AHQ260" s="32"/>
      <c r="AHR260" s="32"/>
      <c r="AHS260" s="32"/>
      <c r="AHT260" s="32"/>
      <c r="AHU260" s="32"/>
      <c r="AHV260" s="32"/>
      <c r="AHW260" s="32"/>
      <c r="AHX260" s="32"/>
      <c r="AHY260" s="32"/>
      <c r="AHZ260" s="32"/>
      <c r="AIA260" s="32"/>
      <c r="AIB260" s="32"/>
      <c r="AIC260" s="32"/>
      <c r="AID260" s="32"/>
      <c r="AIE260" s="32"/>
      <c r="AIF260" s="32"/>
      <c r="AIG260" s="32"/>
      <c r="AIH260" s="32"/>
      <c r="AII260" s="32"/>
      <c r="AIJ260" s="32"/>
      <c r="AIK260" s="32"/>
      <c r="AIL260" s="32"/>
      <c r="AIM260" s="32"/>
      <c r="AIN260" s="32"/>
      <c r="AIO260" s="32"/>
      <c r="AIP260" s="32"/>
      <c r="AIQ260" s="32"/>
      <c r="AIR260" s="32"/>
      <c r="AIS260" s="32"/>
      <c r="AIT260" s="32"/>
      <c r="AIU260" s="32"/>
      <c r="AIV260" s="32"/>
      <c r="AIW260" s="32"/>
      <c r="AIX260" s="32"/>
      <c r="AIY260" s="32"/>
      <c r="AIZ260" s="32"/>
      <c r="AJA260" s="32"/>
      <c r="AJB260" s="32"/>
      <c r="AJC260" s="32"/>
      <c r="AJD260" s="32"/>
      <c r="AJE260" s="32"/>
      <c r="AJF260" s="32"/>
      <c r="AJG260" s="32"/>
      <c r="AJH260" s="32"/>
      <c r="AJI260" s="32"/>
      <c r="AJJ260" s="32"/>
      <c r="AJK260" s="32"/>
      <c r="AJL260" s="32"/>
      <c r="AJM260" s="32"/>
      <c r="AJN260" s="32"/>
      <c r="AJO260" s="32"/>
      <c r="AJP260" s="32"/>
      <c r="AJQ260" s="32"/>
      <c r="AJR260" s="32"/>
      <c r="AJS260" s="32"/>
      <c r="AJT260" s="32"/>
      <c r="AJU260" s="32"/>
      <c r="AJV260" s="32"/>
      <c r="AJW260" s="32"/>
      <c r="AJX260" s="32"/>
      <c r="AJY260" s="32"/>
      <c r="AJZ260" s="32"/>
      <c r="AKA260" s="32"/>
      <c r="AKB260" s="32"/>
      <c r="AKC260" s="32"/>
      <c r="AKD260" s="32"/>
      <c r="AKE260" s="32"/>
      <c r="AKF260" s="32"/>
      <c r="AKG260" s="32"/>
      <c r="AKH260" s="32"/>
      <c r="AKI260" s="32"/>
      <c r="AKJ260" s="32"/>
      <c r="AKK260" s="32"/>
      <c r="AKL260" s="32"/>
      <c r="AKM260" s="32"/>
      <c r="AKN260" s="32"/>
      <c r="AKO260" s="32"/>
      <c r="AKP260" s="32"/>
      <c r="AKQ260" s="32"/>
      <c r="AKR260" s="32"/>
      <c r="AKS260" s="32"/>
      <c r="AKT260" s="32"/>
      <c r="AKU260" s="32"/>
      <c r="AKV260" s="32"/>
      <c r="AKW260" s="32"/>
      <c r="AKX260" s="32"/>
      <c r="AKY260" s="32"/>
      <c r="AKZ260" s="32"/>
      <c r="ALA260" s="32"/>
      <c r="ALB260" s="32"/>
      <c r="ALC260" s="32"/>
      <c r="ALD260" s="32"/>
      <c r="ALE260" s="32"/>
      <c r="ALF260" s="32"/>
      <c r="ALG260" s="32"/>
      <c r="ALH260" s="32"/>
      <c r="ALI260" s="32"/>
      <c r="ALJ260" s="32"/>
      <c r="ALK260" s="32"/>
      <c r="ALL260" s="32"/>
      <c r="ALM260" s="32"/>
      <c r="ALN260" s="32"/>
      <c r="ALO260" s="32"/>
      <c r="ALP260" s="32"/>
      <c r="ALQ260" s="32"/>
      <c r="ALR260" s="32"/>
      <c r="ALS260" s="32"/>
      <c r="ALT260" s="32"/>
      <c r="ALU260" s="32"/>
      <c r="ALV260" s="32"/>
      <c r="ALW260" s="32"/>
      <c r="ALX260" s="32"/>
      <c r="ALY260" s="32"/>
      <c r="ALZ260" s="32"/>
      <c r="AMA260" s="32"/>
      <c r="AMB260" s="32"/>
      <c r="AMC260" s="32"/>
      <c r="AMD260" s="32"/>
      <c r="AME260" s="32"/>
      <c r="AMF260" s="32"/>
      <c r="AMG260" s="32"/>
      <c r="AMH260" s="32"/>
      <c r="AMI260" s="32"/>
      <c r="AMJ260" s="32"/>
      <c r="AMK260" s="32"/>
      <c r="AML260" s="32"/>
      <c r="AMM260" s="32"/>
      <c r="AMN260" s="32"/>
      <c r="AMO260" s="32"/>
      <c r="AMP260" s="32"/>
      <c r="AMQ260" s="32"/>
      <c r="AMR260" s="32"/>
      <c r="AMS260" s="32"/>
      <c r="AMT260" s="32"/>
      <c r="AMU260" s="32"/>
      <c r="AMV260" s="32"/>
      <c r="AMW260" s="32"/>
    </row>
    <row r="261" spans="1:1037" ht="78" hidden="1" thickTop="1" thickBot="1" x14ac:dyDescent="0.25">
      <c r="A261" s="23" t="s">
        <v>1716</v>
      </c>
      <c r="B261" s="23" t="s">
        <v>195</v>
      </c>
      <c r="C261" s="23" t="s">
        <v>28</v>
      </c>
      <c r="D261" s="23" t="s">
        <v>83</v>
      </c>
      <c r="E261" s="29" t="s">
        <v>1050</v>
      </c>
      <c r="F261" s="29" t="s">
        <v>1256</v>
      </c>
      <c r="G261" s="29" t="s">
        <v>1256</v>
      </c>
      <c r="H261" s="29" t="s">
        <v>1058</v>
      </c>
      <c r="I261" s="24" t="s">
        <v>924</v>
      </c>
      <c r="J261" s="189" t="str">
        <f>+VLOOKUP(I261,Feuil1!A:C,2,FALSE)</f>
        <v>R8-8-3-8</v>
      </c>
      <c r="K261" s="24" t="s">
        <v>925</v>
      </c>
      <c r="L261" s="23"/>
      <c r="M261" s="59">
        <v>4</v>
      </c>
      <c r="N261" s="60">
        <v>4</v>
      </c>
      <c r="O261" s="42">
        <f t="shared" si="20"/>
        <v>16</v>
      </c>
      <c r="P261" s="42">
        <f t="shared" si="21"/>
        <v>3</v>
      </c>
      <c r="Q261" s="44" t="s">
        <v>1728</v>
      </c>
      <c r="R261" s="59">
        <v>5</v>
      </c>
      <c r="S261" s="25" t="s">
        <v>1727</v>
      </c>
      <c r="T261" s="59">
        <v>5</v>
      </c>
      <c r="U261" s="25"/>
      <c r="V261" s="59">
        <v>5</v>
      </c>
      <c r="W261" s="41">
        <f t="shared" si="22"/>
        <v>15</v>
      </c>
      <c r="X261" s="50">
        <f t="shared" si="23"/>
        <v>1</v>
      </c>
      <c r="Y261" s="52">
        <f t="shared" si="24"/>
        <v>3</v>
      </c>
      <c r="Z261" s="23"/>
      <c r="AA261" s="57"/>
      <c r="AB261" s="29"/>
      <c r="AC261" s="29"/>
      <c r="AD261" s="29"/>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c r="EU261" s="32"/>
      <c r="EV261" s="32"/>
      <c r="EW261" s="32"/>
      <c r="EX261" s="32"/>
      <c r="EY261" s="32"/>
      <c r="EZ261" s="32"/>
      <c r="FA261" s="32"/>
      <c r="FB261" s="32"/>
      <c r="FC261" s="32"/>
      <c r="FD261" s="32"/>
      <c r="FE261" s="32"/>
      <c r="FF261" s="32"/>
      <c r="FG261" s="32"/>
      <c r="FH261" s="32"/>
      <c r="FI261" s="32"/>
      <c r="FJ261" s="32"/>
      <c r="FK261" s="32"/>
      <c r="FL261" s="32"/>
      <c r="FM261" s="32"/>
      <c r="FN261" s="32"/>
      <c r="FO261" s="32"/>
      <c r="FP261" s="32"/>
      <c r="FQ261" s="32"/>
      <c r="FR261" s="32"/>
      <c r="FS261" s="32"/>
      <c r="FT261" s="32"/>
      <c r="FU261" s="32"/>
      <c r="FV261" s="32"/>
      <c r="FW261" s="32"/>
      <c r="FX261" s="32"/>
      <c r="FY261" s="32"/>
      <c r="FZ261" s="32"/>
      <c r="GA261" s="32"/>
      <c r="GB261" s="32"/>
      <c r="GC261" s="32"/>
      <c r="GD261" s="32"/>
      <c r="GE261" s="32"/>
      <c r="GF261" s="32"/>
      <c r="GG261" s="32"/>
      <c r="GH261" s="32"/>
      <c r="GI261" s="32"/>
      <c r="GJ261" s="32"/>
      <c r="GK261" s="32"/>
      <c r="GL261" s="32"/>
      <c r="GM261" s="32"/>
      <c r="GN261" s="32"/>
      <c r="GO261" s="32"/>
      <c r="GP261" s="32"/>
      <c r="GQ261" s="32"/>
      <c r="GR261" s="32"/>
      <c r="GS261" s="32"/>
      <c r="GT261" s="32"/>
      <c r="GU261" s="32"/>
      <c r="GV261" s="32"/>
      <c r="GW261" s="32"/>
      <c r="GX261" s="32"/>
      <c r="GY261" s="32"/>
      <c r="GZ261" s="32"/>
      <c r="HA261" s="32"/>
      <c r="HB261" s="32"/>
      <c r="HC261" s="32"/>
      <c r="HD261" s="32"/>
      <c r="HE261" s="32"/>
      <c r="HF261" s="32"/>
      <c r="HG261" s="32"/>
      <c r="HH261" s="32"/>
      <c r="HI261" s="32"/>
      <c r="HJ261" s="32"/>
      <c r="HK261" s="32"/>
      <c r="HL261" s="32"/>
      <c r="HM261" s="32"/>
      <c r="HN261" s="32"/>
      <c r="HO261" s="32"/>
      <c r="HP261" s="32"/>
      <c r="HQ261" s="32"/>
      <c r="HR261" s="32"/>
      <c r="HS261" s="32"/>
      <c r="HT261" s="32"/>
      <c r="HU261" s="32"/>
      <c r="HV261" s="32"/>
      <c r="HW261" s="32"/>
      <c r="HX261" s="32"/>
      <c r="HY261" s="32"/>
      <c r="HZ261" s="32"/>
      <c r="IA261" s="32"/>
      <c r="IB261" s="32"/>
      <c r="IC261" s="32"/>
      <c r="ID261" s="32"/>
      <c r="IE261" s="32"/>
      <c r="IF261" s="32"/>
      <c r="IG261" s="32"/>
      <c r="IH261" s="32"/>
      <c r="II261" s="32"/>
      <c r="IJ261" s="32"/>
      <c r="IK261" s="32"/>
      <c r="IL261" s="32"/>
      <c r="IM261" s="32"/>
      <c r="IN261" s="32"/>
      <c r="IO261" s="32"/>
      <c r="IP261" s="32"/>
      <c r="IQ261" s="32"/>
      <c r="IR261" s="32"/>
      <c r="IS261" s="32"/>
      <c r="IT261" s="32"/>
      <c r="IU261" s="32"/>
      <c r="IV261" s="32"/>
      <c r="IW261" s="32"/>
      <c r="IX261" s="32"/>
      <c r="IY261" s="32"/>
      <c r="IZ261" s="32"/>
      <c r="JA261" s="32"/>
      <c r="JB261" s="32"/>
      <c r="JC261" s="32"/>
      <c r="JD261" s="32"/>
      <c r="JE261" s="32"/>
      <c r="JF261" s="32"/>
      <c r="JG261" s="32"/>
      <c r="JH261" s="32"/>
      <c r="JI261" s="32"/>
      <c r="JJ261" s="32"/>
      <c r="JK261" s="32"/>
      <c r="JL261" s="32"/>
      <c r="JM261" s="32"/>
      <c r="JN261" s="32"/>
      <c r="JO261" s="32"/>
      <c r="JP261" s="32"/>
      <c r="JQ261" s="32"/>
      <c r="JR261" s="32"/>
      <c r="JS261" s="32"/>
      <c r="JT261" s="32"/>
      <c r="JU261" s="32"/>
      <c r="JV261" s="32"/>
      <c r="JW261" s="32"/>
      <c r="JX261" s="32"/>
      <c r="JY261" s="32"/>
      <c r="JZ261" s="32"/>
      <c r="KA261" s="32"/>
      <c r="KB261" s="32"/>
      <c r="KC261" s="32"/>
      <c r="KD261" s="32"/>
      <c r="KE261" s="32"/>
      <c r="KF261" s="32"/>
      <c r="KG261" s="32"/>
      <c r="KH261" s="32"/>
      <c r="KI261" s="32"/>
      <c r="KJ261" s="32"/>
      <c r="KK261" s="32"/>
      <c r="KL261" s="32"/>
      <c r="KM261" s="32"/>
      <c r="KN261" s="32"/>
      <c r="KO261" s="32"/>
      <c r="KP261" s="32"/>
      <c r="KQ261" s="32"/>
      <c r="KR261" s="32"/>
      <c r="KS261" s="32"/>
      <c r="KT261" s="32"/>
      <c r="KU261" s="32"/>
      <c r="KV261" s="32"/>
      <c r="KW261" s="32"/>
      <c r="KX261" s="32"/>
      <c r="KY261" s="32"/>
      <c r="KZ261" s="32"/>
      <c r="LA261" s="32"/>
      <c r="LB261" s="32"/>
      <c r="LC261" s="32"/>
      <c r="LD261" s="32"/>
      <c r="LE261" s="32"/>
      <c r="LF261" s="32"/>
      <c r="LG261" s="32"/>
      <c r="LH261" s="32"/>
      <c r="LI261" s="32"/>
      <c r="LJ261" s="32"/>
      <c r="LK261" s="32"/>
      <c r="LL261" s="32"/>
      <c r="LM261" s="32"/>
      <c r="LN261" s="32"/>
      <c r="LO261" s="32"/>
      <c r="LP261" s="32"/>
      <c r="LQ261" s="32"/>
      <c r="LR261" s="32"/>
      <c r="LS261" s="32"/>
      <c r="LT261" s="32"/>
      <c r="LU261" s="32"/>
      <c r="LV261" s="32"/>
      <c r="LW261" s="32"/>
      <c r="LX261" s="32"/>
      <c r="LY261" s="32"/>
      <c r="LZ261" s="32"/>
      <c r="MA261" s="32"/>
      <c r="MB261" s="32"/>
      <c r="MC261" s="32"/>
      <c r="MD261" s="32"/>
      <c r="ME261" s="32"/>
      <c r="MF261" s="32"/>
      <c r="MG261" s="32"/>
      <c r="MH261" s="32"/>
      <c r="MI261" s="32"/>
      <c r="MJ261" s="32"/>
      <c r="MK261" s="32"/>
      <c r="ML261" s="32"/>
      <c r="MM261" s="32"/>
      <c r="MN261" s="32"/>
      <c r="MO261" s="32"/>
      <c r="MP261" s="32"/>
      <c r="MQ261" s="32"/>
      <c r="MR261" s="32"/>
      <c r="MS261" s="32"/>
      <c r="MT261" s="32"/>
      <c r="MU261" s="32"/>
      <c r="MV261" s="32"/>
      <c r="MW261" s="32"/>
      <c r="MX261" s="32"/>
      <c r="MY261" s="32"/>
      <c r="MZ261" s="32"/>
      <c r="NA261" s="32"/>
      <c r="NB261" s="32"/>
      <c r="NC261" s="32"/>
      <c r="ND261" s="32"/>
      <c r="NE261" s="32"/>
      <c r="NF261" s="32"/>
      <c r="NG261" s="32"/>
      <c r="NH261" s="32"/>
      <c r="NI261" s="32"/>
      <c r="NJ261" s="32"/>
      <c r="NK261" s="32"/>
      <c r="NL261" s="32"/>
      <c r="NM261" s="32"/>
      <c r="NN261" s="32"/>
      <c r="NO261" s="32"/>
      <c r="NP261" s="32"/>
      <c r="NQ261" s="32"/>
      <c r="NR261" s="32"/>
      <c r="NS261" s="32"/>
      <c r="NT261" s="32"/>
      <c r="NU261" s="32"/>
      <c r="NV261" s="32"/>
      <c r="NW261" s="32"/>
      <c r="NX261" s="32"/>
      <c r="NY261" s="32"/>
      <c r="NZ261" s="32"/>
      <c r="OA261" s="32"/>
      <c r="OB261" s="32"/>
      <c r="OC261" s="32"/>
      <c r="OD261" s="32"/>
      <c r="OE261" s="32"/>
      <c r="OF261" s="32"/>
      <c r="OG261" s="32"/>
      <c r="OH261" s="32"/>
      <c r="OI261" s="32"/>
      <c r="OJ261" s="32"/>
      <c r="OK261" s="32"/>
      <c r="OL261" s="32"/>
      <c r="OM261" s="32"/>
      <c r="ON261" s="32"/>
      <c r="OO261" s="32"/>
      <c r="OP261" s="32"/>
      <c r="OQ261" s="32"/>
      <c r="OR261" s="32"/>
      <c r="OS261" s="32"/>
      <c r="OT261" s="32"/>
      <c r="OU261" s="32"/>
      <c r="OV261" s="32"/>
      <c r="OW261" s="32"/>
      <c r="OX261" s="32"/>
      <c r="OY261" s="32"/>
      <c r="OZ261" s="32"/>
      <c r="PA261" s="32"/>
      <c r="PB261" s="32"/>
      <c r="PC261" s="32"/>
      <c r="PD261" s="32"/>
      <c r="PE261" s="32"/>
      <c r="PF261" s="32"/>
      <c r="PG261" s="32"/>
      <c r="PH261" s="32"/>
      <c r="PI261" s="32"/>
      <c r="PJ261" s="32"/>
      <c r="PK261" s="32"/>
      <c r="PL261" s="32"/>
      <c r="PM261" s="32"/>
      <c r="PN261" s="32"/>
      <c r="PO261" s="32"/>
      <c r="PP261" s="32"/>
      <c r="PQ261" s="32"/>
      <c r="PR261" s="32"/>
      <c r="PS261" s="32"/>
      <c r="PT261" s="32"/>
      <c r="PU261" s="32"/>
      <c r="PV261" s="32"/>
      <c r="PW261" s="32"/>
      <c r="PX261" s="32"/>
      <c r="PY261" s="32"/>
      <c r="PZ261" s="32"/>
      <c r="QA261" s="32"/>
      <c r="QB261" s="32"/>
      <c r="QC261" s="32"/>
      <c r="QD261" s="32"/>
      <c r="QE261" s="32"/>
      <c r="QF261" s="32"/>
      <c r="QG261" s="32"/>
      <c r="QH261" s="32"/>
      <c r="QI261" s="32"/>
      <c r="QJ261" s="32"/>
      <c r="QK261" s="32"/>
      <c r="QL261" s="32"/>
      <c r="QM261" s="32"/>
      <c r="QN261" s="32"/>
      <c r="QO261" s="32"/>
      <c r="QP261" s="32"/>
      <c r="QQ261" s="32"/>
      <c r="QR261" s="32"/>
      <c r="QS261" s="32"/>
      <c r="QT261" s="32"/>
      <c r="QU261" s="32"/>
      <c r="QV261" s="32"/>
      <c r="QW261" s="32"/>
      <c r="QX261" s="32"/>
      <c r="QY261" s="32"/>
      <c r="QZ261" s="32"/>
      <c r="RA261" s="32"/>
      <c r="RB261" s="32"/>
      <c r="RC261" s="32"/>
      <c r="RD261" s="32"/>
      <c r="RE261" s="32"/>
      <c r="RF261" s="32"/>
      <c r="RG261" s="32"/>
      <c r="RH261" s="32"/>
      <c r="RI261" s="32"/>
      <c r="RJ261" s="32"/>
      <c r="RK261" s="32"/>
      <c r="RL261" s="32"/>
      <c r="RM261" s="32"/>
      <c r="RN261" s="32"/>
      <c r="RO261" s="32"/>
      <c r="RP261" s="32"/>
      <c r="RQ261" s="32"/>
      <c r="RR261" s="32"/>
      <c r="RS261" s="32"/>
      <c r="RT261" s="32"/>
      <c r="RU261" s="32"/>
      <c r="RV261" s="32"/>
      <c r="RW261" s="32"/>
      <c r="RX261" s="32"/>
      <c r="RY261" s="32"/>
      <c r="RZ261" s="32"/>
      <c r="SA261" s="32"/>
      <c r="SB261" s="32"/>
      <c r="SC261" s="32"/>
      <c r="SD261" s="32"/>
      <c r="SE261" s="32"/>
      <c r="SF261" s="32"/>
      <c r="SG261" s="32"/>
      <c r="SH261" s="32"/>
      <c r="SI261" s="32"/>
      <c r="SJ261" s="32"/>
      <c r="SK261" s="32"/>
      <c r="SL261" s="32"/>
      <c r="SM261" s="32"/>
      <c r="SN261" s="32"/>
      <c r="SO261" s="32"/>
      <c r="SP261" s="32"/>
      <c r="SQ261" s="32"/>
      <c r="SR261" s="32"/>
      <c r="SS261" s="32"/>
      <c r="ST261" s="32"/>
      <c r="SU261" s="32"/>
      <c r="SV261" s="32"/>
      <c r="SW261" s="32"/>
      <c r="SX261" s="32"/>
      <c r="SY261" s="32"/>
      <c r="SZ261" s="32"/>
      <c r="TA261" s="32"/>
      <c r="TB261" s="32"/>
      <c r="TC261" s="32"/>
      <c r="TD261" s="32"/>
      <c r="TE261" s="32"/>
      <c r="TF261" s="32"/>
      <c r="TG261" s="32"/>
      <c r="TH261" s="32"/>
      <c r="TI261" s="32"/>
      <c r="TJ261" s="32"/>
      <c r="TK261" s="32"/>
      <c r="TL261" s="32"/>
      <c r="TM261" s="32"/>
      <c r="TN261" s="32"/>
      <c r="TO261" s="32"/>
      <c r="TP261" s="32"/>
      <c r="TQ261" s="32"/>
      <c r="TR261" s="32"/>
      <c r="TS261" s="32"/>
      <c r="TT261" s="32"/>
      <c r="TU261" s="32"/>
      <c r="TV261" s="32"/>
      <c r="TW261" s="32"/>
      <c r="TX261" s="32"/>
      <c r="TY261" s="32"/>
      <c r="TZ261" s="32"/>
      <c r="UA261" s="32"/>
      <c r="UB261" s="32"/>
      <c r="UC261" s="32"/>
      <c r="UD261" s="32"/>
      <c r="UE261" s="32"/>
      <c r="UF261" s="32"/>
      <c r="UG261" s="32"/>
      <c r="UH261" s="32"/>
      <c r="UI261" s="32"/>
      <c r="UJ261" s="32"/>
      <c r="UK261" s="32"/>
      <c r="UL261" s="32"/>
      <c r="UM261" s="32"/>
      <c r="UN261" s="32"/>
      <c r="UO261" s="32"/>
      <c r="UP261" s="32"/>
      <c r="UQ261" s="32"/>
      <c r="UR261" s="32"/>
      <c r="US261" s="32"/>
      <c r="UT261" s="32"/>
      <c r="UU261" s="32"/>
      <c r="UV261" s="32"/>
      <c r="UW261" s="32"/>
      <c r="UX261" s="32"/>
      <c r="UY261" s="32"/>
      <c r="UZ261" s="32"/>
      <c r="VA261" s="32"/>
      <c r="VB261" s="32"/>
      <c r="VC261" s="32"/>
      <c r="VD261" s="32"/>
      <c r="VE261" s="32"/>
      <c r="VF261" s="32"/>
      <c r="VG261" s="32"/>
      <c r="VH261" s="32"/>
      <c r="VI261" s="32"/>
      <c r="VJ261" s="32"/>
      <c r="VK261" s="32"/>
      <c r="VL261" s="32"/>
      <c r="VM261" s="32"/>
      <c r="VN261" s="32"/>
      <c r="VO261" s="32"/>
      <c r="VP261" s="32"/>
      <c r="VQ261" s="32"/>
      <c r="VR261" s="32"/>
      <c r="VS261" s="32"/>
      <c r="VT261" s="32"/>
      <c r="VU261" s="32"/>
      <c r="VV261" s="32"/>
      <c r="VW261" s="32"/>
      <c r="VX261" s="32"/>
      <c r="VY261" s="32"/>
      <c r="VZ261" s="32"/>
      <c r="WA261" s="32"/>
      <c r="WB261" s="32"/>
      <c r="WC261" s="32"/>
      <c r="WD261" s="32"/>
      <c r="WE261" s="32"/>
      <c r="WF261" s="32"/>
      <c r="WG261" s="32"/>
      <c r="WH261" s="32"/>
      <c r="WI261" s="32"/>
      <c r="WJ261" s="32"/>
      <c r="WK261" s="32"/>
      <c r="WL261" s="32"/>
      <c r="WM261" s="32"/>
      <c r="WN261" s="32"/>
      <c r="WO261" s="32"/>
      <c r="WP261" s="32"/>
      <c r="WQ261" s="32"/>
      <c r="WR261" s="32"/>
      <c r="WS261" s="32"/>
      <c r="WT261" s="32"/>
      <c r="WU261" s="32"/>
      <c r="WV261" s="32"/>
      <c r="WW261" s="32"/>
      <c r="WX261" s="32"/>
      <c r="WY261" s="32"/>
      <c r="WZ261" s="32"/>
      <c r="XA261" s="32"/>
      <c r="XB261" s="32"/>
      <c r="XC261" s="32"/>
      <c r="XD261" s="32"/>
      <c r="XE261" s="32"/>
      <c r="XF261" s="32"/>
      <c r="XG261" s="32"/>
      <c r="XH261" s="32"/>
      <c r="XI261" s="32"/>
      <c r="XJ261" s="32"/>
      <c r="XK261" s="32"/>
      <c r="XL261" s="32"/>
      <c r="XM261" s="32"/>
      <c r="XN261" s="32"/>
      <c r="XO261" s="32"/>
      <c r="XP261" s="32"/>
      <c r="XQ261" s="32"/>
      <c r="XR261" s="32"/>
      <c r="XS261" s="32"/>
      <c r="XT261" s="32"/>
      <c r="XU261" s="32"/>
      <c r="XV261" s="32"/>
      <c r="XW261" s="32"/>
      <c r="XX261" s="32"/>
      <c r="XY261" s="32"/>
      <c r="XZ261" s="32"/>
      <c r="YA261" s="32"/>
      <c r="YB261" s="32"/>
      <c r="YC261" s="32"/>
      <c r="YD261" s="32"/>
      <c r="YE261" s="32"/>
      <c r="YF261" s="32"/>
      <c r="YG261" s="32"/>
      <c r="YH261" s="32"/>
      <c r="YI261" s="32"/>
      <c r="YJ261" s="32"/>
      <c r="YK261" s="32"/>
      <c r="YL261" s="32"/>
      <c r="YM261" s="32"/>
      <c r="YN261" s="32"/>
      <c r="YO261" s="32"/>
      <c r="YP261" s="32"/>
      <c r="YQ261" s="32"/>
      <c r="YR261" s="32"/>
      <c r="YS261" s="32"/>
      <c r="YT261" s="32"/>
      <c r="YU261" s="32"/>
      <c r="YV261" s="32"/>
      <c r="YW261" s="32"/>
      <c r="YX261" s="32"/>
      <c r="YY261" s="32"/>
      <c r="YZ261" s="32"/>
      <c r="ZA261" s="32"/>
      <c r="ZB261" s="32"/>
      <c r="ZC261" s="32"/>
      <c r="ZD261" s="32"/>
      <c r="ZE261" s="32"/>
      <c r="ZF261" s="32"/>
      <c r="ZG261" s="32"/>
      <c r="ZH261" s="32"/>
      <c r="ZI261" s="32"/>
      <c r="ZJ261" s="32"/>
      <c r="ZK261" s="32"/>
      <c r="ZL261" s="32"/>
      <c r="ZM261" s="32"/>
      <c r="ZN261" s="32"/>
      <c r="ZO261" s="32"/>
      <c r="ZP261" s="32"/>
      <c r="ZQ261" s="32"/>
      <c r="ZR261" s="32"/>
      <c r="ZS261" s="32"/>
      <c r="ZT261" s="32"/>
      <c r="ZU261" s="32"/>
      <c r="ZV261" s="32"/>
      <c r="ZW261" s="32"/>
      <c r="ZX261" s="32"/>
      <c r="ZY261" s="32"/>
      <c r="ZZ261" s="32"/>
      <c r="AAA261" s="32"/>
      <c r="AAB261" s="32"/>
      <c r="AAC261" s="32"/>
      <c r="AAD261" s="32"/>
      <c r="AAE261" s="32"/>
      <c r="AAF261" s="32"/>
      <c r="AAG261" s="32"/>
      <c r="AAH261" s="32"/>
      <c r="AAI261" s="32"/>
      <c r="AAJ261" s="32"/>
      <c r="AAK261" s="32"/>
      <c r="AAL261" s="32"/>
      <c r="AAM261" s="32"/>
      <c r="AAN261" s="32"/>
      <c r="AAO261" s="32"/>
      <c r="AAP261" s="32"/>
      <c r="AAQ261" s="32"/>
      <c r="AAR261" s="32"/>
      <c r="AAS261" s="32"/>
      <c r="AAT261" s="32"/>
      <c r="AAU261" s="32"/>
      <c r="AAV261" s="32"/>
      <c r="AAW261" s="32"/>
      <c r="AAX261" s="32"/>
      <c r="AAY261" s="32"/>
      <c r="AAZ261" s="32"/>
      <c r="ABA261" s="32"/>
      <c r="ABB261" s="32"/>
      <c r="ABC261" s="32"/>
      <c r="ABD261" s="32"/>
      <c r="ABE261" s="32"/>
      <c r="ABF261" s="32"/>
      <c r="ABG261" s="32"/>
      <c r="ABH261" s="32"/>
      <c r="ABI261" s="32"/>
      <c r="ABJ261" s="32"/>
      <c r="ABK261" s="32"/>
      <c r="ABL261" s="32"/>
      <c r="ABM261" s="32"/>
      <c r="ABN261" s="32"/>
      <c r="ABO261" s="32"/>
      <c r="ABP261" s="32"/>
      <c r="ABQ261" s="32"/>
      <c r="ABR261" s="32"/>
      <c r="ABS261" s="32"/>
      <c r="ABT261" s="32"/>
      <c r="ABU261" s="32"/>
      <c r="ABV261" s="32"/>
      <c r="ABW261" s="32"/>
      <c r="ABX261" s="32"/>
      <c r="ABY261" s="32"/>
      <c r="ABZ261" s="32"/>
      <c r="ACA261" s="32"/>
      <c r="ACB261" s="32"/>
      <c r="ACC261" s="32"/>
      <c r="ACD261" s="32"/>
      <c r="ACE261" s="32"/>
      <c r="ACF261" s="32"/>
      <c r="ACG261" s="32"/>
      <c r="ACH261" s="32"/>
      <c r="ACI261" s="32"/>
      <c r="ACJ261" s="32"/>
      <c r="ACK261" s="32"/>
      <c r="ACL261" s="32"/>
      <c r="ACM261" s="32"/>
      <c r="ACN261" s="32"/>
      <c r="ACO261" s="32"/>
      <c r="ACP261" s="32"/>
      <c r="ACQ261" s="32"/>
      <c r="ACR261" s="32"/>
      <c r="ACS261" s="32"/>
      <c r="ACT261" s="32"/>
      <c r="ACU261" s="32"/>
      <c r="ACV261" s="32"/>
      <c r="ACW261" s="32"/>
      <c r="ACX261" s="32"/>
      <c r="ACY261" s="32"/>
      <c r="ACZ261" s="32"/>
      <c r="ADA261" s="32"/>
      <c r="ADB261" s="32"/>
      <c r="ADC261" s="32"/>
      <c r="ADD261" s="32"/>
      <c r="ADE261" s="32"/>
      <c r="ADF261" s="32"/>
      <c r="ADG261" s="32"/>
      <c r="ADH261" s="32"/>
      <c r="ADI261" s="32"/>
      <c r="ADJ261" s="32"/>
      <c r="ADK261" s="32"/>
      <c r="ADL261" s="32"/>
      <c r="ADM261" s="32"/>
      <c r="ADN261" s="32"/>
      <c r="ADO261" s="32"/>
      <c r="ADP261" s="32"/>
      <c r="ADQ261" s="32"/>
      <c r="ADR261" s="32"/>
      <c r="ADS261" s="32"/>
      <c r="ADT261" s="32"/>
      <c r="ADU261" s="32"/>
      <c r="ADV261" s="32"/>
      <c r="ADW261" s="32"/>
      <c r="ADX261" s="32"/>
      <c r="ADY261" s="32"/>
      <c r="ADZ261" s="32"/>
      <c r="AEA261" s="32"/>
      <c r="AEB261" s="32"/>
      <c r="AEC261" s="32"/>
      <c r="AED261" s="32"/>
      <c r="AEE261" s="32"/>
      <c r="AEF261" s="32"/>
      <c r="AEG261" s="32"/>
      <c r="AEH261" s="32"/>
      <c r="AEI261" s="32"/>
      <c r="AEJ261" s="32"/>
      <c r="AEK261" s="32"/>
      <c r="AEL261" s="32"/>
      <c r="AEM261" s="32"/>
      <c r="AEN261" s="32"/>
      <c r="AEO261" s="32"/>
      <c r="AEP261" s="32"/>
      <c r="AEQ261" s="32"/>
      <c r="AER261" s="32"/>
      <c r="AES261" s="32"/>
      <c r="AET261" s="32"/>
      <c r="AEU261" s="32"/>
      <c r="AEV261" s="32"/>
      <c r="AEW261" s="32"/>
      <c r="AEX261" s="32"/>
      <c r="AEY261" s="32"/>
      <c r="AEZ261" s="32"/>
      <c r="AFA261" s="32"/>
      <c r="AFB261" s="32"/>
      <c r="AFC261" s="32"/>
      <c r="AFD261" s="32"/>
      <c r="AFE261" s="32"/>
      <c r="AFF261" s="32"/>
      <c r="AFG261" s="32"/>
      <c r="AFH261" s="32"/>
      <c r="AFI261" s="32"/>
      <c r="AFJ261" s="32"/>
      <c r="AFK261" s="32"/>
      <c r="AFL261" s="32"/>
      <c r="AFM261" s="32"/>
      <c r="AFN261" s="32"/>
      <c r="AFO261" s="32"/>
      <c r="AFP261" s="32"/>
      <c r="AFQ261" s="32"/>
      <c r="AFR261" s="32"/>
      <c r="AFS261" s="32"/>
      <c r="AFT261" s="32"/>
      <c r="AFU261" s="32"/>
      <c r="AFV261" s="32"/>
      <c r="AFW261" s="32"/>
      <c r="AFX261" s="32"/>
      <c r="AFY261" s="32"/>
      <c r="AFZ261" s="32"/>
      <c r="AGA261" s="32"/>
      <c r="AGB261" s="32"/>
      <c r="AGC261" s="32"/>
      <c r="AGD261" s="32"/>
      <c r="AGE261" s="32"/>
      <c r="AGF261" s="32"/>
      <c r="AGG261" s="32"/>
      <c r="AGH261" s="32"/>
      <c r="AGI261" s="32"/>
      <c r="AGJ261" s="32"/>
      <c r="AGK261" s="32"/>
      <c r="AGL261" s="32"/>
      <c r="AGM261" s="32"/>
      <c r="AGN261" s="32"/>
      <c r="AGO261" s="32"/>
      <c r="AGP261" s="32"/>
      <c r="AGQ261" s="32"/>
      <c r="AGR261" s="32"/>
      <c r="AGS261" s="32"/>
      <c r="AGT261" s="32"/>
      <c r="AGU261" s="32"/>
      <c r="AGV261" s="32"/>
      <c r="AGW261" s="32"/>
      <c r="AGX261" s="32"/>
      <c r="AGY261" s="32"/>
      <c r="AGZ261" s="32"/>
      <c r="AHA261" s="32"/>
      <c r="AHB261" s="32"/>
      <c r="AHC261" s="32"/>
      <c r="AHD261" s="32"/>
      <c r="AHE261" s="32"/>
      <c r="AHF261" s="32"/>
      <c r="AHG261" s="32"/>
      <c r="AHH261" s="32"/>
      <c r="AHI261" s="32"/>
      <c r="AHJ261" s="32"/>
      <c r="AHK261" s="32"/>
      <c r="AHL261" s="32"/>
      <c r="AHM261" s="32"/>
      <c r="AHN261" s="32"/>
      <c r="AHO261" s="32"/>
      <c r="AHP261" s="32"/>
      <c r="AHQ261" s="32"/>
      <c r="AHR261" s="32"/>
      <c r="AHS261" s="32"/>
      <c r="AHT261" s="32"/>
      <c r="AHU261" s="32"/>
      <c r="AHV261" s="32"/>
      <c r="AHW261" s="32"/>
      <c r="AHX261" s="32"/>
      <c r="AHY261" s="32"/>
      <c r="AHZ261" s="32"/>
      <c r="AIA261" s="32"/>
      <c r="AIB261" s="32"/>
      <c r="AIC261" s="32"/>
      <c r="AID261" s="32"/>
      <c r="AIE261" s="32"/>
      <c r="AIF261" s="32"/>
      <c r="AIG261" s="32"/>
      <c r="AIH261" s="32"/>
      <c r="AII261" s="32"/>
      <c r="AIJ261" s="32"/>
      <c r="AIK261" s="32"/>
      <c r="AIL261" s="32"/>
      <c r="AIM261" s="32"/>
      <c r="AIN261" s="32"/>
      <c r="AIO261" s="32"/>
      <c r="AIP261" s="32"/>
      <c r="AIQ261" s="32"/>
      <c r="AIR261" s="32"/>
      <c r="AIS261" s="32"/>
      <c r="AIT261" s="32"/>
      <c r="AIU261" s="32"/>
      <c r="AIV261" s="32"/>
      <c r="AIW261" s="32"/>
      <c r="AIX261" s="32"/>
      <c r="AIY261" s="32"/>
      <c r="AIZ261" s="32"/>
      <c r="AJA261" s="32"/>
      <c r="AJB261" s="32"/>
      <c r="AJC261" s="32"/>
      <c r="AJD261" s="32"/>
      <c r="AJE261" s="32"/>
      <c r="AJF261" s="32"/>
      <c r="AJG261" s="32"/>
      <c r="AJH261" s="32"/>
      <c r="AJI261" s="32"/>
      <c r="AJJ261" s="32"/>
      <c r="AJK261" s="32"/>
      <c r="AJL261" s="32"/>
      <c r="AJM261" s="32"/>
      <c r="AJN261" s="32"/>
      <c r="AJO261" s="32"/>
      <c r="AJP261" s="32"/>
      <c r="AJQ261" s="32"/>
      <c r="AJR261" s="32"/>
      <c r="AJS261" s="32"/>
      <c r="AJT261" s="32"/>
      <c r="AJU261" s="32"/>
      <c r="AJV261" s="32"/>
      <c r="AJW261" s="32"/>
      <c r="AJX261" s="32"/>
      <c r="AJY261" s="32"/>
      <c r="AJZ261" s="32"/>
      <c r="AKA261" s="32"/>
      <c r="AKB261" s="32"/>
      <c r="AKC261" s="32"/>
      <c r="AKD261" s="32"/>
      <c r="AKE261" s="32"/>
      <c r="AKF261" s="32"/>
      <c r="AKG261" s="32"/>
      <c r="AKH261" s="32"/>
      <c r="AKI261" s="32"/>
      <c r="AKJ261" s="32"/>
      <c r="AKK261" s="32"/>
      <c r="AKL261" s="32"/>
      <c r="AKM261" s="32"/>
      <c r="AKN261" s="32"/>
      <c r="AKO261" s="32"/>
      <c r="AKP261" s="32"/>
      <c r="AKQ261" s="32"/>
      <c r="AKR261" s="32"/>
      <c r="AKS261" s="32"/>
      <c r="AKT261" s="32"/>
      <c r="AKU261" s="32"/>
      <c r="AKV261" s="32"/>
      <c r="AKW261" s="32"/>
      <c r="AKX261" s="32"/>
      <c r="AKY261" s="32"/>
      <c r="AKZ261" s="32"/>
      <c r="ALA261" s="32"/>
      <c r="ALB261" s="32"/>
      <c r="ALC261" s="32"/>
      <c r="ALD261" s="32"/>
      <c r="ALE261" s="32"/>
      <c r="ALF261" s="32"/>
      <c r="ALG261" s="32"/>
      <c r="ALH261" s="32"/>
      <c r="ALI261" s="32"/>
      <c r="ALJ261" s="32"/>
      <c r="ALK261" s="32"/>
      <c r="ALL261" s="32"/>
      <c r="ALM261" s="32"/>
      <c r="ALN261" s="32"/>
      <c r="ALO261" s="32"/>
      <c r="ALP261" s="32"/>
      <c r="ALQ261" s="32"/>
      <c r="ALR261" s="32"/>
      <c r="ALS261" s="32"/>
      <c r="ALT261" s="32"/>
      <c r="ALU261" s="32"/>
      <c r="ALV261" s="32"/>
      <c r="ALW261" s="32"/>
      <c r="ALX261" s="32"/>
      <c r="ALY261" s="32"/>
      <c r="ALZ261" s="32"/>
      <c r="AMA261" s="32"/>
      <c r="AMB261" s="32"/>
      <c r="AMC261" s="32"/>
      <c r="AMD261" s="32"/>
      <c r="AME261" s="32"/>
      <c r="AMF261" s="32"/>
      <c r="AMG261" s="32"/>
      <c r="AMH261" s="32"/>
      <c r="AMI261" s="32"/>
      <c r="AMJ261" s="32"/>
      <c r="AMK261" s="32"/>
      <c r="AML261" s="32"/>
      <c r="AMM261" s="32"/>
      <c r="AMN261" s="32"/>
      <c r="AMO261" s="32"/>
      <c r="AMP261" s="32"/>
      <c r="AMQ261" s="32"/>
      <c r="AMR261" s="32"/>
      <c r="AMS261" s="32"/>
      <c r="AMT261" s="32"/>
      <c r="AMU261" s="32"/>
      <c r="AMV261" s="32"/>
      <c r="AMW261" s="32"/>
    </row>
    <row r="262" spans="1:1037" ht="39.75" hidden="1" thickTop="1" thickBot="1" x14ac:dyDescent="0.25">
      <c r="A262" s="23" t="s">
        <v>1716</v>
      </c>
      <c r="B262" s="23" t="s">
        <v>195</v>
      </c>
      <c r="C262" s="23" t="s">
        <v>28</v>
      </c>
      <c r="D262" s="23" t="s">
        <v>83</v>
      </c>
      <c r="E262" s="29" t="s">
        <v>1050</v>
      </c>
      <c r="F262" s="29" t="s">
        <v>1256</v>
      </c>
      <c r="G262" s="29" t="s">
        <v>1256</v>
      </c>
      <c r="H262" s="29" t="s">
        <v>1058</v>
      </c>
      <c r="I262" s="24" t="s">
        <v>924</v>
      </c>
      <c r="J262" s="189" t="str">
        <f>+VLOOKUP(I262,Feuil1!A:C,2,FALSE)</f>
        <v>R8-8-3-8</v>
      </c>
      <c r="K262" s="24" t="s">
        <v>926</v>
      </c>
      <c r="L262" s="23"/>
      <c r="M262" s="59">
        <v>4</v>
      </c>
      <c r="N262" s="60">
        <v>4</v>
      </c>
      <c r="O262" s="42">
        <f t="shared" si="20"/>
        <v>16</v>
      </c>
      <c r="P262" s="42">
        <f t="shared" si="21"/>
        <v>3</v>
      </c>
      <c r="Q262" s="44"/>
      <c r="R262" s="59">
        <v>5</v>
      </c>
      <c r="S262" s="25"/>
      <c r="T262" s="59">
        <v>5</v>
      </c>
      <c r="U262" s="25"/>
      <c r="V262" s="59">
        <v>5</v>
      </c>
      <c r="W262" s="41">
        <f t="shared" si="22"/>
        <v>15</v>
      </c>
      <c r="X262" s="50">
        <f t="shared" si="23"/>
        <v>1</v>
      </c>
      <c r="Y262" s="52">
        <f t="shared" si="24"/>
        <v>3</v>
      </c>
      <c r="Z262" s="23"/>
      <c r="AA262" s="57"/>
      <c r="AB262" s="29"/>
      <c r="AC262" s="29"/>
      <c r="AD262" s="29"/>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c r="EU262" s="32"/>
      <c r="EV262" s="32"/>
      <c r="EW262" s="32"/>
      <c r="EX262" s="32"/>
      <c r="EY262" s="32"/>
      <c r="EZ262" s="32"/>
      <c r="FA262" s="32"/>
      <c r="FB262" s="32"/>
      <c r="FC262" s="32"/>
      <c r="FD262" s="32"/>
      <c r="FE262" s="32"/>
      <c r="FF262" s="32"/>
      <c r="FG262" s="32"/>
      <c r="FH262" s="32"/>
      <c r="FI262" s="32"/>
      <c r="FJ262" s="32"/>
      <c r="FK262" s="32"/>
      <c r="FL262" s="32"/>
      <c r="FM262" s="32"/>
      <c r="FN262" s="32"/>
      <c r="FO262" s="32"/>
      <c r="FP262" s="32"/>
      <c r="FQ262" s="32"/>
      <c r="FR262" s="32"/>
      <c r="FS262" s="32"/>
      <c r="FT262" s="32"/>
      <c r="FU262" s="32"/>
      <c r="FV262" s="32"/>
      <c r="FW262" s="32"/>
      <c r="FX262" s="32"/>
      <c r="FY262" s="32"/>
      <c r="FZ262" s="32"/>
      <c r="GA262" s="32"/>
      <c r="GB262" s="32"/>
      <c r="GC262" s="32"/>
      <c r="GD262" s="32"/>
      <c r="GE262" s="32"/>
      <c r="GF262" s="32"/>
      <c r="GG262" s="32"/>
      <c r="GH262" s="32"/>
      <c r="GI262" s="32"/>
      <c r="GJ262" s="32"/>
      <c r="GK262" s="32"/>
      <c r="GL262" s="32"/>
      <c r="GM262" s="32"/>
      <c r="GN262" s="32"/>
      <c r="GO262" s="32"/>
      <c r="GP262" s="32"/>
      <c r="GQ262" s="32"/>
      <c r="GR262" s="32"/>
      <c r="GS262" s="32"/>
      <c r="GT262" s="32"/>
      <c r="GU262" s="32"/>
      <c r="GV262" s="32"/>
      <c r="GW262" s="32"/>
      <c r="GX262" s="32"/>
      <c r="GY262" s="32"/>
      <c r="GZ262" s="32"/>
      <c r="HA262" s="32"/>
      <c r="HB262" s="32"/>
      <c r="HC262" s="32"/>
      <c r="HD262" s="32"/>
      <c r="HE262" s="32"/>
      <c r="HF262" s="32"/>
      <c r="HG262" s="32"/>
      <c r="HH262" s="32"/>
      <c r="HI262" s="32"/>
      <c r="HJ262" s="32"/>
      <c r="HK262" s="32"/>
      <c r="HL262" s="32"/>
      <c r="HM262" s="32"/>
      <c r="HN262" s="32"/>
      <c r="HO262" s="32"/>
      <c r="HP262" s="32"/>
      <c r="HQ262" s="32"/>
      <c r="HR262" s="32"/>
      <c r="HS262" s="32"/>
      <c r="HT262" s="32"/>
      <c r="HU262" s="32"/>
      <c r="HV262" s="32"/>
      <c r="HW262" s="32"/>
      <c r="HX262" s="32"/>
      <c r="HY262" s="32"/>
      <c r="HZ262" s="32"/>
      <c r="IA262" s="32"/>
      <c r="IB262" s="32"/>
      <c r="IC262" s="32"/>
      <c r="ID262" s="32"/>
      <c r="IE262" s="32"/>
      <c r="IF262" s="32"/>
      <c r="IG262" s="32"/>
      <c r="IH262" s="32"/>
      <c r="II262" s="32"/>
      <c r="IJ262" s="32"/>
      <c r="IK262" s="32"/>
      <c r="IL262" s="32"/>
      <c r="IM262" s="32"/>
      <c r="IN262" s="32"/>
      <c r="IO262" s="32"/>
      <c r="IP262" s="32"/>
      <c r="IQ262" s="32"/>
      <c r="IR262" s="32"/>
      <c r="IS262" s="32"/>
      <c r="IT262" s="32"/>
      <c r="IU262" s="32"/>
      <c r="IV262" s="32"/>
      <c r="IW262" s="32"/>
      <c r="IX262" s="32"/>
      <c r="IY262" s="32"/>
      <c r="IZ262" s="32"/>
      <c r="JA262" s="32"/>
      <c r="JB262" s="32"/>
      <c r="JC262" s="32"/>
      <c r="JD262" s="32"/>
      <c r="JE262" s="32"/>
      <c r="JF262" s="32"/>
      <c r="JG262" s="32"/>
      <c r="JH262" s="32"/>
      <c r="JI262" s="32"/>
      <c r="JJ262" s="32"/>
      <c r="JK262" s="32"/>
      <c r="JL262" s="32"/>
      <c r="JM262" s="32"/>
      <c r="JN262" s="32"/>
      <c r="JO262" s="32"/>
      <c r="JP262" s="32"/>
      <c r="JQ262" s="32"/>
      <c r="JR262" s="32"/>
      <c r="JS262" s="32"/>
      <c r="JT262" s="32"/>
      <c r="JU262" s="32"/>
      <c r="JV262" s="32"/>
      <c r="JW262" s="32"/>
      <c r="JX262" s="32"/>
      <c r="JY262" s="32"/>
      <c r="JZ262" s="32"/>
      <c r="KA262" s="32"/>
      <c r="KB262" s="32"/>
      <c r="KC262" s="32"/>
      <c r="KD262" s="32"/>
      <c r="KE262" s="32"/>
      <c r="KF262" s="32"/>
      <c r="KG262" s="32"/>
      <c r="KH262" s="32"/>
      <c r="KI262" s="32"/>
      <c r="KJ262" s="32"/>
      <c r="KK262" s="32"/>
      <c r="KL262" s="32"/>
      <c r="KM262" s="32"/>
      <c r="KN262" s="32"/>
      <c r="KO262" s="32"/>
      <c r="KP262" s="32"/>
      <c r="KQ262" s="32"/>
      <c r="KR262" s="32"/>
      <c r="KS262" s="32"/>
      <c r="KT262" s="32"/>
      <c r="KU262" s="32"/>
      <c r="KV262" s="32"/>
      <c r="KW262" s="32"/>
      <c r="KX262" s="32"/>
      <c r="KY262" s="32"/>
      <c r="KZ262" s="32"/>
      <c r="LA262" s="32"/>
      <c r="LB262" s="32"/>
      <c r="LC262" s="32"/>
      <c r="LD262" s="32"/>
      <c r="LE262" s="32"/>
      <c r="LF262" s="32"/>
      <c r="LG262" s="32"/>
      <c r="LH262" s="32"/>
      <c r="LI262" s="32"/>
      <c r="LJ262" s="32"/>
      <c r="LK262" s="32"/>
      <c r="LL262" s="32"/>
      <c r="LM262" s="32"/>
      <c r="LN262" s="32"/>
      <c r="LO262" s="32"/>
      <c r="LP262" s="32"/>
      <c r="LQ262" s="32"/>
      <c r="LR262" s="32"/>
      <c r="LS262" s="32"/>
      <c r="LT262" s="32"/>
      <c r="LU262" s="32"/>
      <c r="LV262" s="32"/>
      <c r="LW262" s="32"/>
      <c r="LX262" s="32"/>
      <c r="LY262" s="32"/>
      <c r="LZ262" s="32"/>
      <c r="MA262" s="32"/>
      <c r="MB262" s="32"/>
      <c r="MC262" s="32"/>
      <c r="MD262" s="32"/>
      <c r="ME262" s="32"/>
      <c r="MF262" s="32"/>
      <c r="MG262" s="32"/>
      <c r="MH262" s="32"/>
      <c r="MI262" s="32"/>
      <c r="MJ262" s="32"/>
      <c r="MK262" s="32"/>
      <c r="ML262" s="32"/>
      <c r="MM262" s="32"/>
      <c r="MN262" s="32"/>
      <c r="MO262" s="32"/>
      <c r="MP262" s="32"/>
      <c r="MQ262" s="32"/>
      <c r="MR262" s="32"/>
      <c r="MS262" s="32"/>
      <c r="MT262" s="32"/>
      <c r="MU262" s="32"/>
      <c r="MV262" s="32"/>
      <c r="MW262" s="32"/>
      <c r="MX262" s="32"/>
      <c r="MY262" s="32"/>
      <c r="MZ262" s="32"/>
      <c r="NA262" s="32"/>
      <c r="NB262" s="32"/>
      <c r="NC262" s="32"/>
      <c r="ND262" s="32"/>
      <c r="NE262" s="32"/>
      <c r="NF262" s="32"/>
      <c r="NG262" s="32"/>
      <c r="NH262" s="32"/>
      <c r="NI262" s="32"/>
      <c r="NJ262" s="32"/>
      <c r="NK262" s="32"/>
      <c r="NL262" s="32"/>
      <c r="NM262" s="32"/>
      <c r="NN262" s="32"/>
      <c r="NO262" s="32"/>
      <c r="NP262" s="32"/>
      <c r="NQ262" s="32"/>
      <c r="NR262" s="32"/>
      <c r="NS262" s="32"/>
      <c r="NT262" s="32"/>
      <c r="NU262" s="32"/>
      <c r="NV262" s="32"/>
      <c r="NW262" s="32"/>
      <c r="NX262" s="32"/>
      <c r="NY262" s="32"/>
      <c r="NZ262" s="32"/>
      <c r="OA262" s="32"/>
      <c r="OB262" s="32"/>
      <c r="OC262" s="32"/>
      <c r="OD262" s="32"/>
      <c r="OE262" s="32"/>
      <c r="OF262" s="32"/>
      <c r="OG262" s="32"/>
      <c r="OH262" s="32"/>
      <c r="OI262" s="32"/>
      <c r="OJ262" s="32"/>
      <c r="OK262" s="32"/>
      <c r="OL262" s="32"/>
      <c r="OM262" s="32"/>
      <c r="ON262" s="32"/>
      <c r="OO262" s="32"/>
      <c r="OP262" s="32"/>
      <c r="OQ262" s="32"/>
      <c r="OR262" s="32"/>
      <c r="OS262" s="32"/>
      <c r="OT262" s="32"/>
      <c r="OU262" s="32"/>
      <c r="OV262" s="32"/>
      <c r="OW262" s="32"/>
      <c r="OX262" s="32"/>
      <c r="OY262" s="32"/>
      <c r="OZ262" s="32"/>
      <c r="PA262" s="32"/>
      <c r="PB262" s="32"/>
      <c r="PC262" s="32"/>
      <c r="PD262" s="32"/>
      <c r="PE262" s="32"/>
      <c r="PF262" s="32"/>
      <c r="PG262" s="32"/>
      <c r="PH262" s="32"/>
      <c r="PI262" s="32"/>
      <c r="PJ262" s="32"/>
      <c r="PK262" s="32"/>
      <c r="PL262" s="32"/>
      <c r="PM262" s="32"/>
      <c r="PN262" s="32"/>
      <c r="PO262" s="32"/>
      <c r="PP262" s="32"/>
      <c r="PQ262" s="32"/>
      <c r="PR262" s="32"/>
      <c r="PS262" s="32"/>
      <c r="PT262" s="32"/>
      <c r="PU262" s="32"/>
      <c r="PV262" s="32"/>
      <c r="PW262" s="32"/>
      <c r="PX262" s="32"/>
      <c r="PY262" s="32"/>
      <c r="PZ262" s="32"/>
      <c r="QA262" s="32"/>
      <c r="QB262" s="32"/>
      <c r="QC262" s="32"/>
      <c r="QD262" s="32"/>
      <c r="QE262" s="32"/>
      <c r="QF262" s="32"/>
      <c r="QG262" s="32"/>
      <c r="QH262" s="32"/>
      <c r="QI262" s="32"/>
      <c r="QJ262" s="32"/>
      <c r="QK262" s="32"/>
      <c r="QL262" s="32"/>
      <c r="QM262" s="32"/>
      <c r="QN262" s="32"/>
      <c r="QO262" s="32"/>
      <c r="QP262" s="32"/>
      <c r="QQ262" s="32"/>
      <c r="QR262" s="32"/>
      <c r="QS262" s="32"/>
      <c r="QT262" s="32"/>
      <c r="QU262" s="32"/>
      <c r="QV262" s="32"/>
      <c r="QW262" s="32"/>
      <c r="QX262" s="32"/>
      <c r="QY262" s="32"/>
      <c r="QZ262" s="32"/>
      <c r="RA262" s="32"/>
      <c r="RB262" s="32"/>
      <c r="RC262" s="32"/>
      <c r="RD262" s="32"/>
      <c r="RE262" s="32"/>
      <c r="RF262" s="32"/>
      <c r="RG262" s="32"/>
      <c r="RH262" s="32"/>
      <c r="RI262" s="32"/>
      <c r="RJ262" s="32"/>
      <c r="RK262" s="32"/>
      <c r="RL262" s="32"/>
      <c r="RM262" s="32"/>
      <c r="RN262" s="32"/>
      <c r="RO262" s="32"/>
      <c r="RP262" s="32"/>
      <c r="RQ262" s="32"/>
      <c r="RR262" s="32"/>
      <c r="RS262" s="32"/>
      <c r="RT262" s="32"/>
      <c r="RU262" s="32"/>
      <c r="RV262" s="32"/>
      <c r="RW262" s="32"/>
      <c r="RX262" s="32"/>
      <c r="RY262" s="32"/>
      <c r="RZ262" s="32"/>
      <c r="SA262" s="32"/>
      <c r="SB262" s="32"/>
      <c r="SC262" s="32"/>
      <c r="SD262" s="32"/>
      <c r="SE262" s="32"/>
      <c r="SF262" s="32"/>
      <c r="SG262" s="32"/>
      <c r="SH262" s="32"/>
      <c r="SI262" s="32"/>
      <c r="SJ262" s="32"/>
      <c r="SK262" s="32"/>
      <c r="SL262" s="32"/>
      <c r="SM262" s="32"/>
      <c r="SN262" s="32"/>
      <c r="SO262" s="32"/>
      <c r="SP262" s="32"/>
      <c r="SQ262" s="32"/>
      <c r="SR262" s="32"/>
      <c r="SS262" s="32"/>
      <c r="ST262" s="32"/>
      <c r="SU262" s="32"/>
      <c r="SV262" s="32"/>
      <c r="SW262" s="32"/>
      <c r="SX262" s="32"/>
      <c r="SY262" s="32"/>
      <c r="SZ262" s="32"/>
      <c r="TA262" s="32"/>
      <c r="TB262" s="32"/>
      <c r="TC262" s="32"/>
      <c r="TD262" s="32"/>
      <c r="TE262" s="32"/>
      <c r="TF262" s="32"/>
      <c r="TG262" s="32"/>
      <c r="TH262" s="32"/>
      <c r="TI262" s="32"/>
      <c r="TJ262" s="32"/>
      <c r="TK262" s="32"/>
      <c r="TL262" s="32"/>
      <c r="TM262" s="32"/>
      <c r="TN262" s="32"/>
      <c r="TO262" s="32"/>
      <c r="TP262" s="32"/>
      <c r="TQ262" s="32"/>
      <c r="TR262" s="32"/>
      <c r="TS262" s="32"/>
      <c r="TT262" s="32"/>
      <c r="TU262" s="32"/>
      <c r="TV262" s="32"/>
      <c r="TW262" s="32"/>
      <c r="TX262" s="32"/>
      <c r="TY262" s="32"/>
      <c r="TZ262" s="32"/>
      <c r="UA262" s="32"/>
      <c r="UB262" s="32"/>
      <c r="UC262" s="32"/>
      <c r="UD262" s="32"/>
      <c r="UE262" s="32"/>
      <c r="UF262" s="32"/>
      <c r="UG262" s="32"/>
      <c r="UH262" s="32"/>
      <c r="UI262" s="32"/>
      <c r="UJ262" s="32"/>
      <c r="UK262" s="32"/>
      <c r="UL262" s="32"/>
      <c r="UM262" s="32"/>
      <c r="UN262" s="32"/>
      <c r="UO262" s="32"/>
      <c r="UP262" s="32"/>
      <c r="UQ262" s="32"/>
      <c r="UR262" s="32"/>
      <c r="US262" s="32"/>
      <c r="UT262" s="32"/>
      <c r="UU262" s="32"/>
      <c r="UV262" s="32"/>
      <c r="UW262" s="32"/>
      <c r="UX262" s="32"/>
      <c r="UY262" s="32"/>
      <c r="UZ262" s="32"/>
      <c r="VA262" s="32"/>
      <c r="VB262" s="32"/>
      <c r="VC262" s="32"/>
      <c r="VD262" s="32"/>
      <c r="VE262" s="32"/>
      <c r="VF262" s="32"/>
      <c r="VG262" s="32"/>
      <c r="VH262" s="32"/>
      <c r="VI262" s="32"/>
      <c r="VJ262" s="32"/>
      <c r="VK262" s="32"/>
      <c r="VL262" s="32"/>
      <c r="VM262" s="32"/>
      <c r="VN262" s="32"/>
      <c r="VO262" s="32"/>
      <c r="VP262" s="32"/>
      <c r="VQ262" s="32"/>
      <c r="VR262" s="32"/>
      <c r="VS262" s="32"/>
      <c r="VT262" s="32"/>
      <c r="VU262" s="32"/>
      <c r="VV262" s="32"/>
      <c r="VW262" s="32"/>
      <c r="VX262" s="32"/>
      <c r="VY262" s="32"/>
      <c r="VZ262" s="32"/>
      <c r="WA262" s="32"/>
      <c r="WB262" s="32"/>
      <c r="WC262" s="32"/>
      <c r="WD262" s="32"/>
      <c r="WE262" s="32"/>
      <c r="WF262" s="32"/>
      <c r="WG262" s="32"/>
      <c r="WH262" s="32"/>
      <c r="WI262" s="32"/>
      <c r="WJ262" s="32"/>
      <c r="WK262" s="32"/>
      <c r="WL262" s="32"/>
      <c r="WM262" s="32"/>
      <c r="WN262" s="32"/>
      <c r="WO262" s="32"/>
      <c r="WP262" s="32"/>
      <c r="WQ262" s="32"/>
      <c r="WR262" s="32"/>
      <c r="WS262" s="32"/>
      <c r="WT262" s="32"/>
      <c r="WU262" s="32"/>
      <c r="WV262" s="32"/>
      <c r="WW262" s="32"/>
      <c r="WX262" s="32"/>
      <c r="WY262" s="32"/>
      <c r="WZ262" s="32"/>
      <c r="XA262" s="32"/>
      <c r="XB262" s="32"/>
      <c r="XC262" s="32"/>
      <c r="XD262" s="32"/>
      <c r="XE262" s="32"/>
      <c r="XF262" s="32"/>
      <c r="XG262" s="32"/>
      <c r="XH262" s="32"/>
      <c r="XI262" s="32"/>
      <c r="XJ262" s="32"/>
      <c r="XK262" s="32"/>
      <c r="XL262" s="32"/>
      <c r="XM262" s="32"/>
      <c r="XN262" s="32"/>
      <c r="XO262" s="32"/>
      <c r="XP262" s="32"/>
      <c r="XQ262" s="32"/>
      <c r="XR262" s="32"/>
      <c r="XS262" s="32"/>
      <c r="XT262" s="32"/>
      <c r="XU262" s="32"/>
      <c r="XV262" s="32"/>
      <c r="XW262" s="32"/>
      <c r="XX262" s="32"/>
      <c r="XY262" s="32"/>
      <c r="XZ262" s="32"/>
      <c r="YA262" s="32"/>
      <c r="YB262" s="32"/>
      <c r="YC262" s="32"/>
      <c r="YD262" s="32"/>
      <c r="YE262" s="32"/>
      <c r="YF262" s="32"/>
      <c r="YG262" s="32"/>
      <c r="YH262" s="32"/>
      <c r="YI262" s="32"/>
      <c r="YJ262" s="32"/>
      <c r="YK262" s="32"/>
      <c r="YL262" s="32"/>
      <c r="YM262" s="32"/>
      <c r="YN262" s="32"/>
      <c r="YO262" s="32"/>
      <c r="YP262" s="32"/>
      <c r="YQ262" s="32"/>
      <c r="YR262" s="32"/>
      <c r="YS262" s="32"/>
      <c r="YT262" s="32"/>
      <c r="YU262" s="32"/>
      <c r="YV262" s="32"/>
      <c r="YW262" s="32"/>
      <c r="YX262" s="32"/>
      <c r="YY262" s="32"/>
      <c r="YZ262" s="32"/>
      <c r="ZA262" s="32"/>
      <c r="ZB262" s="32"/>
      <c r="ZC262" s="32"/>
      <c r="ZD262" s="32"/>
      <c r="ZE262" s="32"/>
      <c r="ZF262" s="32"/>
      <c r="ZG262" s="32"/>
      <c r="ZH262" s="32"/>
      <c r="ZI262" s="32"/>
      <c r="ZJ262" s="32"/>
      <c r="ZK262" s="32"/>
      <c r="ZL262" s="32"/>
      <c r="ZM262" s="32"/>
      <c r="ZN262" s="32"/>
      <c r="ZO262" s="32"/>
      <c r="ZP262" s="32"/>
      <c r="ZQ262" s="32"/>
      <c r="ZR262" s="32"/>
      <c r="ZS262" s="32"/>
      <c r="ZT262" s="32"/>
      <c r="ZU262" s="32"/>
      <c r="ZV262" s="32"/>
      <c r="ZW262" s="32"/>
      <c r="ZX262" s="32"/>
      <c r="ZY262" s="32"/>
      <c r="ZZ262" s="32"/>
      <c r="AAA262" s="32"/>
      <c r="AAB262" s="32"/>
      <c r="AAC262" s="32"/>
      <c r="AAD262" s="32"/>
      <c r="AAE262" s="32"/>
      <c r="AAF262" s="32"/>
      <c r="AAG262" s="32"/>
      <c r="AAH262" s="32"/>
      <c r="AAI262" s="32"/>
      <c r="AAJ262" s="32"/>
      <c r="AAK262" s="32"/>
      <c r="AAL262" s="32"/>
      <c r="AAM262" s="32"/>
      <c r="AAN262" s="32"/>
      <c r="AAO262" s="32"/>
      <c r="AAP262" s="32"/>
      <c r="AAQ262" s="32"/>
      <c r="AAR262" s="32"/>
      <c r="AAS262" s="32"/>
      <c r="AAT262" s="32"/>
      <c r="AAU262" s="32"/>
      <c r="AAV262" s="32"/>
      <c r="AAW262" s="32"/>
      <c r="AAX262" s="32"/>
      <c r="AAY262" s="32"/>
      <c r="AAZ262" s="32"/>
      <c r="ABA262" s="32"/>
      <c r="ABB262" s="32"/>
      <c r="ABC262" s="32"/>
      <c r="ABD262" s="32"/>
      <c r="ABE262" s="32"/>
      <c r="ABF262" s="32"/>
      <c r="ABG262" s="32"/>
      <c r="ABH262" s="32"/>
      <c r="ABI262" s="32"/>
      <c r="ABJ262" s="32"/>
      <c r="ABK262" s="32"/>
      <c r="ABL262" s="32"/>
      <c r="ABM262" s="32"/>
      <c r="ABN262" s="32"/>
      <c r="ABO262" s="32"/>
      <c r="ABP262" s="32"/>
      <c r="ABQ262" s="32"/>
      <c r="ABR262" s="32"/>
      <c r="ABS262" s="32"/>
      <c r="ABT262" s="32"/>
      <c r="ABU262" s="32"/>
      <c r="ABV262" s="32"/>
      <c r="ABW262" s="32"/>
      <c r="ABX262" s="32"/>
      <c r="ABY262" s="32"/>
      <c r="ABZ262" s="32"/>
      <c r="ACA262" s="32"/>
      <c r="ACB262" s="32"/>
      <c r="ACC262" s="32"/>
      <c r="ACD262" s="32"/>
      <c r="ACE262" s="32"/>
      <c r="ACF262" s="32"/>
      <c r="ACG262" s="32"/>
      <c r="ACH262" s="32"/>
      <c r="ACI262" s="32"/>
      <c r="ACJ262" s="32"/>
      <c r="ACK262" s="32"/>
      <c r="ACL262" s="32"/>
      <c r="ACM262" s="32"/>
      <c r="ACN262" s="32"/>
      <c r="ACO262" s="32"/>
      <c r="ACP262" s="32"/>
      <c r="ACQ262" s="32"/>
      <c r="ACR262" s="32"/>
      <c r="ACS262" s="32"/>
      <c r="ACT262" s="32"/>
      <c r="ACU262" s="32"/>
      <c r="ACV262" s="32"/>
      <c r="ACW262" s="32"/>
      <c r="ACX262" s="32"/>
      <c r="ACY262" s="32"/>
      <c r="ACZ262" s="32"/>
      <c r="ADA262" s="32"/>
      <c r="ADB262" s="32"/>
      <c r="ADC262" s="32"/>
      <c r="ADD262" s="32"/>
      <c r="ADE262" s="32"/>
      <c r="ADF262" s="32"/>
      <c r="ADG262" s="32"/>
      <c r="ADH262" s="32"/>
      <c r="ADI262" s="32"/>
      <c r="ADJ262" s="32"/>
      <c r="ADK262" s="32"/>
      <c r="ADL262" s="32"/>
      <c r="ADM262" s="32"/>
      <c r="ADN262" s="32"/>
      <c r="ADO262" s="32"/>
      <c r="ADP262" s="32"/>
      <c r="ADQ262" s="32"/>
      <c r="ADR262" s="32"/>
      <c r="ADS262" s="32"/>
      <c r="ADT262" s="32"/>
      <c r="ADU262" s="32"/>
      <c r="ADV262" s="32"/>
      <c r="ADW262" s="32"/>
      <c r="ADX262" s="32"/>
      <c r="ADY262" s="32"/>
      <c r="ADZ262" s="32"/>
      <c r="AEA262" s="32"/>
      <c r="AEB262" s="32"/>
      <c r="AEC262" s="32"/>
      <c r="AED262" s="32"/>
      <c r="AEE262" s="32"/>
      <c r="AEF262" s="32"/>
      <c r="AEG262" s="32"/>
      <c r="AEH262" s="32"/>
      <c r="AEI262" s="32"/>
      <c r="AEJ262" s="32"/>
      <c r="AEK262" s="32"/>
      <c r="AEL262" s="32"/>
      <c r="AEM262" s="32"/>
      <c r="AEN262" s="32"/>
      <c r="AEO262" s="32"/>
      <c r="AEP262" s="32"/>
      <c r="AEQ262" s="32"/>
      <c r="AER262" s="32"/>
      <c r="AES262" s="32"/>
      <c r="AET262" s="32"/>
      <c r="AEU262" s="32"/>
      <c r="AEV262" s="32"/>
      <c r="AEW262" s="32"/>
      <c r="AEX262" s="32"/>
      <c r="AEY262" s="32"/>
      <c r="AEZ262" s="32"/>
      <c r="AFA262" s="32"/>
      <c r="AFB262" s="32"/>
      <c r="AFC262" s="32"/>
      <c r="AFD262" s="32"/>
      <c r="AFE262" s="32"/>
      <c r="AFF262" s="32"/>
      <c r="AFG262" s="32"/>
      <c r="AFH262" s="32"/>
      <c r="AFI262" s="32"/>
      <c r="AFJ262" s="32"/>
      <c r="AFK262" s="32"/>
      <c r="AFL262" s="32"/>
      <c r="AFM262" s="32"/>
      <c r="AFN262" s="32"/>
      <c r="AFO262" s="32"/>
      <c r="AFP262" s="32"/>
      <c r="AFQ262" s="32"/>
      <c r="AFR262" s="32"/>
      <c r="AFS262" s="32"/>
      <c r="AFT262" s="32"/>
      <c r="AFU262" s="32"/>
      <c r="AFV262" s="32"/>
      <c r="AFW262" s="32"/>
      <c r="AFX262" s="32"/>
      <c r="AFY262" s="32"/>
      <c r="AFZ262" s="32"/>
      <c r="AGA262" s="32"/>
      <c r="AGB262" s="32"/>
      <c r="AGC262" s="32"/>
      <c r="AGD262" s="32"/>
      <c r="AGE262" s="32"/>
      <c r="AGF262" s="32"/>
      <c r="AGG262" s="32"/>
      <c r="AGH262" s="32"/>
      <c r="AGI262" s="32"/>
      <c r="AGJ262" s="32"/>
      <c r="AGK262" s="32"/>
      <c r="AGL262" s="32"/>
      <c r="AGM262" s="32"/>
      <c r="AGN262" s="32"/>
      <c r="AGO262" s="32"/>
      <c r="AGP262" s="32"/>
      <c r="AGQ262" s="32"/>
      <c r="AGR262" s="32"/>
      <c r="AGS262" s="32"/>
      <c r="AGT262" s="32"/>
      <c r="AGU262" s="32"/>
      <c r="AGV262" s="32"/>
      <c r="AGW262" s="32"/>
      <c r="AGX262" s="32"/>
      <c r="AGY262" s="32"/>
      <c r="AGZ262" s="32"/>
      <c r="AHA262" s="32"/>
      <c r="AHB262" s="32"/>
      <c r="AHC262" s="32"/>
      <c r="AHD262" s="32"/>
      <c r="AHE262" s="32"/>
      <c r="AHF262" s="32"/>
      <c r="AHG262" s="32"/>
      <c r="AHH262" s="32"/>
      <c r="AHI262" s="32"/>
      <c r="AHJ262" s="32"/>
      <c r="AHK262" s="32"/>
      <c r="AHL262" s="32"/>
      <c r="AHM262" s="32"/>
      <c r="AHN262" s="32"/>
      <c r="AHO262" s="32"/>
      <c r="AHP262" s="32"/>
      <c r="AHQ262" s="32"/>
      <c r="AHR262" s="32"/>
      <c r="AHS262" s="32"/>
      <c r="AHT262" s="32"/>
      <c r="AHU262" s="32"/>
      <c r="AHV262" s="32"/>
      <c r="AHW262" s="32"/>
      <c r="AHX262" s="32"/>
      <c r="AHY262" s="32"/>
      <c r="AHZ262" s="32"/>
      <c r="AIA262" s="32"/>
      <c r="AIB262" s="32"/>
      <c r="AIC262" s="32"/>
      <c r="AID262" s="32"/>
      <c r="AIE262" s="32"/>
      <c r="AIF262" s="32"/>
      <c r="AIG262" s="32"/>
      <c r="AIH262" s="32"/>
      <c r="AII262" s="32"/>
      <c r="AIJ262" s="32"/>
      <c r="AIK262" s="32"/>
      <c r="AIL262" s="32"/>
      <c r="AIM262" s="32"/>
      <c r="AIN262" s="32"/>
      <c r="AIO262" s="32"/>
      <c r="AIP262" s="32"/>
      <c r="AIQ262" s="32"/>
      <c r="AIR262" s="32"/>
      <c r="AIS262" s="32"/>
      <c r="AIT262" s="32"/>
      <c r="AIU262" s="32"/>
      <c r="AIV262" s="32"/>
      <c r="AIW262" s="32"/>
      <c r="AIX262" s="32"/>
      <c r="AIY262" s="32"/>
      <c r="AIZ262" s="32"/>
      <c r="AJA262" s="32"/>
      <c r="AJB262" s="32"/>
      <c r="AJC262" s="32"/>
      <c r="AJD262" s="32"/>
      <c r="AJE262" s="32"/>
      <c r="AJF262" s="32"/>
      <c r="AJG262" s="32"/>
      <c r="AJH262" s="32"/>
      <c r="AJI262" s="32"/>
      <c r="AJJ262" s="32"/>
      <c r="AJK262" s="32"/>
      <c r="AJL262" s="32"/>
      <c r="AJM262" s="32"/>
      <c r="AJN262" s="32"/>
      <c r="AJO262" s="32"/>
      <c r="AJP262" s="32"/>
      <c r="AJQ262" s="32"/>
      <c r="AJR262" s="32"/>
      <c r="AJS262" s="32"/>
      <c r="AJT262" s="32"/>
      <c r="AJU262" s="32"/>
      <c r="AJV262" s="32"/>
      <c r="AJW262" s="32"/>
      <c r="AJX262" s="32"/>
      <c r="AJY262" s="32"/>
      <c r="AJZ262" s="32"/>
      <c r="AKA262" s="32"/>
      <c r="AKB262" s="32"/>
      <c r="AKC262" s="32"/>
      <c r="AKD262" s="32"/>
      <c r="AKE262" s="32"/>
      <c r="AKF262" s="32"/>
      <c r="AKG262" s="32"/>
      <c r="AKH262" s="32"/>
      <c r="AKI262" s="32"/>
      <c r="AKJ262" s="32"/>
      <c r="AKK262" s="32"/>
      <c r="AKL262" s="32"/>
      <c r="AKM262" s="32"/>
      <c r="AKN262" s="32"/>
      <c r="AKO262" s="32"/>
      <c r="AKP262" s="32"/>
      <c r="AKQ262" s="32"/>
      <c r="AKR262" s="32"/>
      <c r="AKS262" s="32"/>
      <c r="AKT262" s="32"/>
      <c r="AKU262" s="32"/>
      <c r="AKV262" s="32"/>
      <c r="AKW262" s="32"/>
      <c r="AKX262" s="32"/>
      <c r="AKY262" s="32"/>
      <c r="AKZ262" s="32"/>
      <c r="ALA262" s="32"/>
      <c r="ALB262" s="32"/>
      <c r="ALC262" s="32"/>
      <c r="ALD262" s="32"/>
      <c r="ALE262" s="32"/>
      <c r="ALF262" s="32"/>
      <c r="ALG262" s="32"/>
      <c r="ALH262" s="32"/>
      <c r="ALI262" s="32"/>
      <c r="ALJ262" s="32"/>
      <c r="ALK262" s="32"/>
      <c r="ALL262" s="32"/>
      <c r="ALM262" s="32"/>
      <c r="ALN262" s="32"/>
      <c r="ALO262" s="32"/>
      <c r="ALP262" s="32"/>
      <c r="ALQ262" s="32"/>
      <c r="ALR262" s="32"/>
      <c r="ALS262" s="32"/>
      <c r="ALT262" s="32"/>
      <c r="ALU262" s="32"/>
      <c r="ALV262" s="32"/>
      <c r="ALW262" s="32"/>
      <c r="ALX262" s="32"/>
      <c r="ALY262" s="32"/>
      <c r="ALZ262" s="32"/>
      <c r="AMA262" s="32"/>
      <c r="AMB262" s="32"/>
      <c r="AMC262" s="32"/>
      <c r="AMD262" s="32"/>
      <c r="AME262" s="32"/>
      <c r="AMF262" s="32"/>
      <c r="AMG262" s="32"/>
      <c r="AMH262" s="32"/>
      <c r="AMI262" s="32"/>
      <c r="AMJ262" s="32"/>
      <c r="AMK262" s="32"/>
      <c r="AML262" s="32"/>
      <c r="AMM262" s="32"/>
      <c r="AMN262" s="32"/>
      <c r="AMO262" s="32"/>
      <c r="AMP262" s="32"/>
      <c r="AMQ262" s="32"/>
      <c r="AMR262" s="32"/>
      <c r="AMS262" s="32"/>
      <c r="AMT262" s="32"/>
      <c r="AMU262" s="32"/>
      <c r="AMV262" s="32"/>
      <c r="AMW262" s="32"/>
    </row>
    <row r="263" spans="1:1037" ht="207" hidden="1" customHeight="1" thickTop="1" thickBot="1" x14ac:dyDescent="0.25">
      <c r="A263" s="23" t="s">
        <v>1716</v>
      </c>
      <c r="B263" s="23" t="s">
        <v>195</v>
      </c>
      <c r="C263" s="23" t="s">
        <v>29</v>
      </c>
      <c r="D263" s="23" t="s">
        <v>83</v>
      </c>
      <c r="E263" s="23" t="s">
        <v>1050</v>
      </c>
      <c r="F263" s="23" t="s">
        <v>1058</v>
      </c>
      <c r="G263" s="23" t="s">
        <v>1062</v>
      </c>
      <c r="H263" s="23" t="s">
        <v>1055</v>
      </c>
      <c r="I263" s="24" t="s">
        <v>927</v>
      </c>
      <c r="J263" s="189" t="str">
        <f>+VLOOKUP(I263,Feuil1!A:C,2,FALSE)</f>
        <v>R8-8-4-1</v>
      </c>
      <c r="K263" s="24"/>
      <c r="L263" s="23"/>
      <c r="M263" s="59">
        <v>4</v>
      </c>
      <c r="N263" s="60">
        <v>2</v>
      </c>
      <c r="O263" s="42">
        <f t="shared" si="20"/>
        <v>8</v>
      </c>
      <c r="P263" s="42">
        <f t="shared" si="21"/>
        <v>3</v>
      </c>
      <c r="Q263" s="44" t="s">
        <v>539</v>
      </c>
      <c r="R263" s="59">
        <v>5</v>
      </c>
      <c r="S263" s="25" t="s">
        <v>928</v>
      </c>
      <c r="T263" s="59">
        <v>2</v>
      </c>
      <c r="U263" s="25" t="s">
        <v>929</v>
      </c>
      <c r="V263" s="59">
        <v>5</v>
      </c>
      <c r="W263" s="41">
        <f t="shared" si="22"/>
        <v>12</v>
      </c>
      <c r="X263" s="50">
        <f t="shared" si="23"/>
        <v>1</v>
      </c>
      <c r="Y263" s="52">
        <f t="shared" si="24"/>
        <v>3</v>
      </c>
      <c r="Z263" s="23" t="s">
        <v>930</v>
      </c>
      <c r="AA263" s="57" t="s">
        <v>928</v>
      </c>
      <c r="AB263" s="221">
        <v>45078</v>
      </c>
      <c r="AC263" s="29"/>
      <c r="AD263" s="29"/>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c r="EU263" s="32"/>
      <c r="EV263" s="32"/>
      <c r="EW263" s="32"/>
      <c r="EX263" s="32"/>
      <c r="EY263" s="32"/>
      <c r="EZ263" s="32"/>
      <c r="FA263" s="32"/>
      <c r="FB263" s="32"/>
      <c r="FC263" s="32"/>
      <c r="FD263" s="32"/>
      <c r="FE263" s="32"/>
      <c r="FF263" s="32"/>
      <c r="FG263" s="32"/>
      <c r="FH263" s="32"/>
      <c r="FI263" s="32"/>
      <c r="FJ263" s="32"/>
      <c r="FK263" s="32"/>
      <c r="FL263" s="32"/>
      <c r="FM263" s="32"/>
      <c r="FN263" s="32"/>
      <c r="FO263" s="32"/>
      <c r="FP263" s="32"/>
      <c r="FQ263" s="32"/>
      <c r="FR263" s="32"/>
      <c r="FS263" s="32"/>
      <c r="FT263" s="32"/>
      <c r="FU263" s="32"/>
      <c r="FV263" s="32"/>
      <c r="FW263" s="32"/>
      <c r="FX263" s="32"/>
      <c r="FY263" s="32"/>
      <c r="FZ263" s="32"/>
      <c r="GA263" s="32"/>
      <c r="GB263" s="32"/>
      <c r="GC263" s="32"/>
      <c r="GD263" s="32"/>
      <c r="GE263" s="32"/>
      <c r="GF263" s="32"/>
      <c r="GG263" s="32"/>
      <c r="GH263" s="32"/>
      <c r="GI263" s="32"/>
      <c r="GJ263" s="32"/>
      <c r="GK263" s="32"/>
      <c r="GL263" s="32"/>
      <c r="GM263" s="32"/>
      <c r="GN263" s="32"/>
      <c r="GO263" s="32"/>
      <c r="GP263" s="32"/>
      <c r="GQ263" s="32"/>
      <c r="GR263" s="32"/>
      <c r="GS263" s="32"/>
      <c r="GT263" s="32"/>
      <c r="GU263" s="32"/>
      <c r="GV263" s="32"/>
      <c r="GW263" s="32"/>
      <c r="GX263" s="32"/>
      <c r="GY263" s="32"/>
      <c r="GZ263" s="32"/>
      <c r="HA263" s="32"/>
      <c r="HB263" s="32"/>
      <c r="HC263" s="32"/>
      <c r="HD263" s="32"/>
      <c r="HE263" s="32"/>
      <c r="HF263" s="32"/>
      <c r="HG263" s="32"/>
      <c r="HH263" s="32"/>
      <c r="HI263" s="32"/>
      <c r="HJ263" s="32"/>
      <c r="HK263" s="32"/>
      <c r="HL263" s="32"/>
      <c r="HM263" s="32"/>
      <c r="HN263" s="32"/>
      <c r="HO263" s="32"/>
      <c r="HP263" s="32"/>
      <c r="HQ263" s="32"/>
      <c r="HR263" s="32"/>
      <c r="HS263" s="32"/>
      <c r="HT263" s="32"/>
      <c r="HU263" s="32"/>
      <c r="HV263" s="32"/>
      <c r="HW263" s="32"/>
      <c r="HX263" s="32"/>
      <c r="HY263" s="32"/>
      <c r="HZ263" s="32"/>
      <c r="IA263" s="32"/>
      <c r="IB263" s="32"/>
      <c r="IC263" s="32"/>
      <c r="ID263" s="32"/>
      <c r="IE263" s="32"/>
      <c r="IF263" s="32"/>
      <c r="IG263" s="32"/>
      <c r="IH263" s="32"/>
      <c r="II263" s="32"/>
      <c r="IJ263" s="32"/>
      <c r="IK263" s="32"/>
      <c r="IL263" s="32"/>
      <c r="IM263" s="32"/>
      <c r="IN263" s="32"/>
      <c r="IO263" s="32"/>
      <c r="IP263" s="32"/>
      <c r="IQ263" s="32"/>
      <c r="IR263" s="32"/>
      <c r="IS263" s="32"/>
      <c r="IT263" s="32"/>
      <c r="IU263" s="32"/>
      <c r="IV263" s="32"/>
      <c r="IW263" s="32"/>
      <c r="IX263" s="32"/>
      <c r="IY263" s="32"/>
      <c r="IZ263" s="32"/>
      <c r="JA263" s="32"/>
      <c r="JB263" s="32"/>
      <c r="JC263" s="32"/>
      <c r="JD263" s="32"/>
      <c r="JE263" s="32"/>
      <c r="JF263" s="32"/>
      <c r="JG263" s="32"/>
      <c r="JH263" s="32"/>
      <c r="JI263" s="32"/>
      <c r="JJ263" s="32"/>
      <c r="JK263" s="32"/>
      <c r="JL263" s="32"/>
      <c r="JM263" s="32"/>
      <c r="JN263" s="32"/>
      <c r="JO263" s="32"/>
      <c r="JP263" s="32"/>
      <c r="JQ263" s="32"/>
      <c r="JR263" s="32"/>
      <c r="JS263" s="32"/>
      <c r="JT263" s="32"/>
      <c r="JU263" s="32"/>
      <c r="JV263" s="32"/>
      <c r="JW263" s="32"/>
      <c r="JX263" s="32"/>
      <c r="JY263" s="32"/>
      <c r="JZ263" s="32"/>
      <c r="KA263" s="32"/>
      <c r="KB263" s="32"/>
      <c r="KC263" s="32"/>
      <c r="KD263" s="32"/>
      <c r="KE263" s="32"/>
      <c r="KF263" s="32"/>
      <c r="KG263" s="32"/>
      <c r="KH263" s="32"/>
      <c r="KI263" s="32"/>
      <c r="KJ263" s="32"/>
      <c r="KK263" s="32"/>
      <c r="KL263" s="32"/>
      <c r="KM263" s="32"/>
      <c r="KN263" s="32"/>
      <c r="KO263" s="32"/>
      <c r="KP263" s="32"/>
      <c r="KQ263" s="32"/>
      <c r="KR263" s="32"/>
      <c r="KS263" s="32"/>
      <c r="KT263" s="32"/>
      <c r="KU263" s="32"/>
      <c r="KV263" s="32"/>
      <c r="KW263" s="32"/>
      <c r="KX263" s="32"/>
      <c r="KY263" s="32"/>
      <c r="KZ263" s="32"/>
      <c r="LA263" s="32"/>
      <c r="LB263" s="32"/>
      <c r="LC263" s="32"/>
      <c r="LD263" s="32"/>
      <c r="LE263" s="32"/>
      <c r="LF263" s="32"/>
      <c r="LG263" s="32"/>
      <c r="LH263" s="32"/>
      <c r="LI263" s="32"/>
      <c r="LJ263" s="32"/>
      <c r="LK263" s="32"/>
      <c r="LL263" s="32"/>
      <c r="LM263" s="32"/>
      <c r="LN263" s="32"/>
      <c r="LO263" s="32"/>
      <c r="LP263" s="32"/>
      <c r="LQ263" s="32"/>
      <c r="LR263" s="32"/>
      <c r="LS263" s="32"/>
      <c r="LT263" s="32"/>
      <c r="LU263" s="32"/>
      <c r="LV263" s="32"/>
      <c r="LW263" s="32"/>
      <c r="LX263" s="32"/>
      <c r="LY263" s="32"/>
      <c r="LZ263" s="32"/>
      <c r="MA263" s="32"/>
      <c r="MB263" s="32"/>
      <c r="MC263" s="32"/>
      <c r="MD263" s="32"/>
      <c r="ME263" s="32"/>
      <c r="MF263" s="32"/>
      <c r="MG263" s="32"/>
      <c r="MH263" s="32"/>
      <c r="MI263" s="32"/>
      <c r="MJ263" s="32"/>
      <c r="MK263" s="32"/>
      <c r="ML263" s="32"/>
      <c r="MM263" s="32"/>
      <c r="MN263" s="32"/>
      <c r="MO263" s="32"/>
      <c r="MP263" s="32"/>
      <c r="MQ263" s="32"/>
      <c r="MR263" s="32"/>
      <c r="MS263" s="32"/>
      <c r="MT263" s="32"/>
      <c r="MU263" s="32"/>
      <c r="MV263" s="32"/>
      <c r="MW263" s="32"/>
      <c r="MX263" s="32"/>
      <c r="MY263" s="32"/>
      <c r="MZ263" s="32"/>
      <c r="NA263" s="32"/>
      <c r="NB263" s="32"/>
      <c r="NC263" s="32"/>
      <c r="ND263" s="32"/>
      <c r="NE263" s="32"/>
      <c r="NF263" s="32"/>
      <c r="NG263" s="32"/>
      <c r="NH263" s="32"/>
      <c r="NI263" s="32"/>
      <c r="NJ263" s="32"/>
      <c r="NK263" s="32"/>
      <c r="NL263" s="32"/>
      <c r="NM263" s="32"/>
      <c r="NN263" s="32"/>
      <c r="NO263" s="32"/>
      <c r="NP263" s="32"/>
      <c r="NQ263" s="32"/>
      <c r="NR263" s="32"/>
      <c r="NS263" s="32"/>
      <c r="NT263" s="32"/>
      <c r="NU263" s="32"/>
      <c r="NV263" s="32"/>
      <c r="NW263" s="32"/>
      <c r="NX263" s="32"/>
      <c r="NY263" s="32"/>
      <c r="NZ263" s="32"/>
      <c r="OA263" s="32"/>
      <c r="OB263" s="32"/>
      <c r="OC263" s="32"/>
      <c r="OD263" s="32"/>
      <c r="OE263" s="32"/>
      <c r="OF263" s="32"/>
      <c r="OG263" s="32"/>
      <c r="OH263" s="32"/>
      <c r="OI263" s="32"/>
      <c r="OJ263" s="32"/>
      <c r="OK263" s="32"/>
      <c r="OL263" s="32"/>
      <c r="OM263" s="32"/>
      <c r="ON263" s="32"/>
      <c r="OO263" s="32"/>
      <c r="OP263" s="32"/>
      <c r="OQ263" s="32"/>
      <c r="OR263" s="32"/>
      <c r="OS263" s="32"/>
      <c r="OT263" s="32"/>
      <c r="OU263" s="32"/>
      <c r="OV263" s="32"/>
      <c r="OW263" s="32"/>
      <c r="OX263" s="32"/>
      <c r="OY263" s="32"/>
      <c r="OZ263" s="32"/>
      <c r="PA263" s="32"/>
      <c r="PB263" s="32"/>
      <c r="PC263" s="32"/>
      <c r="PD263" s="32"/>
      <c r="PE263" s="32"/>
      <c r="PF263" s="32"/>
      <c r="PG263" s="32"/>
      <c r="PH263" s="32"/>
      <c r="PI263" s="32"/>
      <c r="PJ263" s="32"/>
      <c r="PK263" s="32"/>
      <c r="PL263" s="32"/>
      <c r="PM263" s="32"/>
      <c r="PN263" s="32"/>
      <c r="PO263" s="32"/>
      <c r="PP263" s="32"/>
      <c r="PQ263" s="32"/>
      <c r="PR263" s="32"/>
      <c r="PS263" s="32"/>
      <c r="PT263" s="32"/>
      <c r="PU263" s="32"/>
      <c r="PV263" s="32"/>
      <c r="PW263" s="32"/>
      <c r="PX263" s="32"/>
      <c r="PY263" s="32"/>
      <c r="PZ263" s="32"/>
      <c r="QA263" s="32"/>
      <c r="QB263" s="32"/>
      <c r="QC263" s="32"/>
      <c r="QD263" s="32"/>
      <c r="QE263" s="32"/>
      <c r="QF263" s="32"/>
      <c r="QG263" s="32"/>
      <c r="QH263" s="32"/>
      <c r="QI263" s="32"/>
      <c r="QJ263" s="32"/>
      <c r="QK263" s="32"/>
      <c r="QL263" s="32"/>
      <c r="QM263" s="32"/>
      <c r="QN263" s="32"/>
      <c r="QO263" s="32"/>
      <c r="QP263" s="32"/>
      <c r="QQ263" s="32"/>
      <c r="QR263" s="32"/>
      <c r="QS263" s="32"/>
      <c r="QT263" s="32"/>
      <c r="QU263" s="32"/>
      <c r="QV263" s="32"/>
      <c r="QW263" s="32"/>
      <c r="QX263" s="32"/>
      <c r="QY263" s="32"/>
      <c r="QZ263" s="32"/>
      <c r="RA263" s="32"/>
      <c r="RB263" s="32"/>
      <c r="RC263" s="32"/>
      <c r="RD263" s="32"/>
      <c r="RE263" s="32"/>
      <c r="RF263" s="32"/>
      <c r="RG263" s="32"/>
      <c r="RH263" s="32"/>
      <c r="RI263" s="32"/>
      <c r="RJ263" s="32"/>
      <c r="RK263" s="32"/>
      <c r="RL263" s="32"/>
      <c r="RM263" s="32"/>
      <c r="RN263" s="32"/>
      <c r="RO263" s="32"/>
      <c r="RP263" s="32"/>
      <c r="RQ263" s="32"/>
      <c r="RR263" s="32"/>
      <c r="RS263" s="32"/>
      <c r="RT263" s="32"/>
      <c r="RU263" s="32"/>
      <c r="RV263" s="32"/>
      <c r="RW263" s="32"/>
      <c r="RX263" s="32"/>
      <c r="RY263" s="32"/>
      <c r="RZ263" s="32"/>
      <c r="SA263" s="32"/>
      <c r="SB263" s="32"/>
      <c r="SC263" s="32"/>
      <c r="SD263" s="32"/>
      <c r="SE263" s="32"/>
      <c r="SF263" s="32"/>
      <c r="SG263" s="32"/>
      <c r="SH263" s="32"/>
      <c r="SI263" s="32"/>
      <c r="SJ263" s="32"/>
      <c r="SK263" s="32"/>
      <c r="SL263" s="32"/>
      <c r="SM263" s="32"/>
      <c r="SN263" s="32"/>
      <c r="SO263" s="32"/>
      <c r="SP263" s="32"/>
      <c r="SQ263" s="32"/>
      <c r="SR263" s="32"/>
      <c r="SS263" s="32"/>
      <c r="ST263" s="32"/>
      <c r="SU263" s="32"/>
      <c r="SV263" s="32"/>
      <c r="SW263" s="32"/>
      <c r="SX263" s="32"/>
      <c r="SY263" s="32"/>
      <c r="SZ263" s="32"/>
      <c r="TA263" s="32"/>
      <c r="TB263" s="32"/>
      <c r="TC263" s="32"/>
      <c r="TD263" s="32"/>
      <c r="TE263" s="32"/>
      <c r="TF263" s="32"/>
      <c r="TG263" s="32"/>
      <c r="TH263" s="32"/>
      <c r="TI263" s="32"/>
      <c r="TJ263" s="32"/>
      <c r="TK263" s="32"/>
      <c r="TL263" s="32"/>
      <c r="TM263" s="32"/>
      <c r="TN263" s="32"/>
      <c r="TO263" s="32"/>
      <c r="TP263" s="32"/>
      <c r="TQ263" s="32"/>
      <c r="TR263" s="32"/>
      <c r="TS263" s="32"/>
      <c r="TT263" s="32"/>
      <c r="TU263" s="32"/>
      <c r="TV263" s="32"/>
      <c r="TW263" s="32"/>
      <c r="TX263" s="32"/>
      <c r="TY263" s="32"/>
      <c r="TZ263" s="32"/>
      <c r="UA263" s="32"/>
      <c r="UB263" s="32"/>
      <c r="UC263" s="32"/>
      <c r="UD263" s="32"/>
      <c r="UE263" s="32"/>
      <c r="UF263" s="32"/>
      <c r="UG263" s="32"/>
      <c r="UH263" s="32"/>
      <c r="UI263" s="32"/>
      <c r="UJ263" s="32"/>
      <c r="UK263" s="32"/>
      <c r="UL263" s="32"/>
      <c r="UM263" s="32"/>
      <c r="UN263" s="32"/>
      <c r="UO263" s="32"/>
      <c r="UP263" s="32"/>
      <c r="UQ263" s="32"/>
      <c r="UR263" s="32"/>
      <c r="US263" s="32"/>
      <c r="UT263" s="32"/>
      <c r="UU263" s="32"/>
      <c r="UV263" s="32"/>
      <c r="UW263" s="32"/>
      <c r="UX263" s="32"/>
      <c r="UY263" s="32"/>
      <c r="UZ263" s="32"/>
      <c r="VA263" s="32"/>
      <c r="VB263" s="32"/>
      <c r="VC263" s="32"/>
      <c r="VD263" s="32"/>
      <c r="VE263" s="32"/>
      <c r="VF263" s="32"/>
      <c r="VG263" s="32"/>
      <c r="VH263" s="32"/>
      <c r="VI263" s="32"/>
      <c r="VJ263" s="32"/>
      <c r="VK263" s="32"/>
      <c r="VL263" s="32"/>
      <c r="VM263" s="32"/>
      <c r="VN263" s="32"/>
      <c r="VO263" s="32"/>
      <c r="VP263" s="32"/>
      <c r="VQ263" s="32"/>
      <c r="VR263" s="32"/>
      <c r="VS263" s="32"/>
      <c r="VT263" s="32"/>
      <c r="VU263" s="32"/>
      <c r="VV263" s="32"/>
      <c r="VW263" s="32"/>
      <c r="VX263" s="32"/>
      <c r="VY263" s="32"/>
      <c r="VZ263" s="32"/>
      <c r="WA263" s="32"/>
      <c r="WB263" s="32"/>
      <c r="WC263" s="32"/>
      <c r="WD263" s="32"/>
      <c r="WE263" s="32"/>
      <c r="WF263" s="32"/>
      <c r="WG263" s="32"/>
      <c r="WH263" s="32"/>
      <c r="WI263" s="32"/>
      <c r="WJ263" s="32"/>
      <c r="WK263" s="32"/>
      <c r="WL263" s="32"/>
      <c r="WM263" s="32"/>
      <c r="WN263" s="32"/>
      <c r="WO263" s="32"/>
      <c r="WP263" s="32"/>
      <c r="WQ263" s="32"/>
      <c r="WR263" s="32"/>
      <c r="WS263" s="32"/>
      <c r="WT263" s="32"/>
      <c r="WU263" s="32"/>
      <c r="WV263" s="32"/>
      <c r="WW263" s="32"/>
      <c r="WX263" s="32"/>
      <c r="WY263" s="32"/>
      <c r="WZ263" s="32"/>
      <c r="XA263" s="32"/>
      <c r="XB263" s="32"/>
      <c r="XC263" s="32"/>
      <c r="XD263" s="32"/>
      <c r="XE263" s="32"/>
      <c r="XF263" s="32"/>
      <c r="XG263" s="32"/>
      <c r="XH263" s="32"/>
      <c r="XI263" s="32"/>
      <c r="XJ263" s="32"/>
      <c r="XK263" s="32"/>
      <c r="XL263" s="32"/>
      <c r="XM263" s="32"/>
      <c r="XN263" s="32"/>
      <c r="XO263" s="32"/>
      <c r="XP263" s="32"/>
      <c r="XQ263" s="32"/>
      <c r="XR263" s="32"/>
      <c r="XS263" s="32"/>
      <c r="XT263" s="32"/>
      <c r="XU263" s="32"/>
      <c r="XV263" s="32"/>
      <c r="XW263" s="32"/>
      <c r="XX263" s="32"/>
      <c r="XY263" s="32"/>
      <c r="XZ263" s="32"/>
      <c r="YA263" s="32"/>
      <c r="YB263" s="32"/>
      <c r="YC263" s="32"/>
      <c r="YD263" s="32"/>
      <c r="YE263" s="32"/>
      <c r="YF263" s="32"/>
      <c r="YG263" s="32"/>
      <c r="YH263" s="32"/>
      <c r="YI263" s="32"/>
      <c r="YJ263" s="32"/>
      <c r="YK263" s="32"/>
      <c r="YL263" s="32"/>
      <c r="YM263" s="32"/>
      <c r="YN263" s="32"/>
      <c r="YO263" s="32"/>
      <c r="YP263" s="32"/>
      <c r="YQ263" s="32"/>
      <c r="YR263" s="32"/>
      <c r="YS263" s="32"/>
      <c r="YT263" s="32"/>
      <c r="YU263" s="32"/>
      <c r="YV263" s="32"/>
      <c r="YW263" s="32"/>
      <c r="YX263" s="32"/>
      <c r="YY263" s="32"/>
      <c r="YZ263" s="32"/>
      <c r="ZA263" s="32"/>
      <c r="ZB263" s="32"/>
      <c r="ZC263" s="32"/>
      <c r="ZD263" s="32"/>
      <c r="ZE263" s="32"/>
      <c r="ZF263" s="32"/>
      <c r="ZG263" s="32"/>
      <c r="ZH263" s="32"/>
      <c r="ZI263" s="32"/>
      <c r="ZJ263" s="32"/>
      <c r="ZK263" s="32"/>
      <c r="ZL263" s="32"/>
      <c r="ZM263" s="32"/>
      <c r="ZN263" s="32"/>
      <c r="ZO263" s="32"/>
      <c r="ZP263" s="32"/>
      <c r="ZQ263" s="32"/>
      <c r="ZR263" s="32"/>
      <c r="ZS263" s="32"/>
      <c r="ZT263" s="32"/>
      <c r="ZU263" s="32"/>
      <c r="ZV263" s="32"/>
      <c r="ZW263" s="32"/>
      <c r="ZX263" s="32"/>
      <c r="ZY263" s="32"/>
      <c r="ZZ263" s="32"/>
      <c r="AAA263" s="32"/>
      <c r="AAB263" s="32"/>
      <c r="AAC263" s="32"/>
      <c r="AAD263" s="32"/>
      <c r="AAE263" s="32"/>
      <c r="AAF263" s="32"/>
      <c r="AAG263" s="32"/>
      <c r="AAH263" s="32"/>
      <c r="AAI263" s="32"/>
      <c r="AAJ263" s="32"/>
      <c r="AAK263" s="32"/>
      <c r="AAL263" s="32"/>
      <c r="AAM263" s="32"/>
      <c r="AAN263" s="32"/>
      <c r="AAO263" s="32"/>
      <c r="AAP263" s="32"/>
      <c r="AAQ263" s="32"/>
      <c r="AAR263" s="32"/>
      <c r="AAS263" s="32"/>
      <c r="AAT263" s="32"/>
      <c r="AAU263" s="32"/>
      <c r="AAV263" s="32"/>
      <c r="AAW263" s="32"/>
      <c r="AAX263" s="32"/>
      <c r="AAY263" s="32"/>
      <c r="AAZ263" s="32"/>
      <c r="ABA263" s="32"/>
      <c r="ABB263" s="32"/>
      <c r="ABC263" s="32"/>
      <c r="ABD263" s="32"/>
      <c r="ABE263" s="32"/>
      <c r="ABF263" s="32"/>
      <c r="ABG263" s="32"/>
      <c r="ABH263" s="32"/>
      <c r="ABI263" s="32"/>
      <c r="ABJ263" s="32"/>
      <c r="ABK263" s="32"/>
      <c r="ABL263" s="32"/>
      <c r="ABM263" s="32"/>
      <c r="ABN263" s="32"/>
      <c r="ABO263" s="32"/>
      <c r="ABP263" s="32"/>
      <c r="ABQ263" s="32"/>
      <c r="ABR263" s="32"/>
      <c r="ABS263" s="32"/>
      <c r="ABT263" s="32"/>
      <c r="ABU263" s="32"/>
      <c r="ABV263" s="32"/>
      <c r="ABW263" s="32"/>
      <c r="ABX263" s="32"/>
      <c r="ABY263" s="32"/>
      <c r="ABZ263" s="32"/>
      <c r="ACA263" s="32"/>
      <c r="ACB263" s="32"/>
      <c r="ACC263" s="32"/>
      <c r="ACD263" s="32"/>
      <c r="ACE263" s="32"/>
      <c r="ACF263" s="32"/>
      <c r="ACG263" s="32"/>
      <c r="ACH263" s="32"/>
      <c r="ACI263" s="32"/>
      <c r="ACJ263" s="32"/>
      <c r="ACK263" s="32"/>
      <c r="ACL263" s="32"/>
      <c r="ACM263" s="32"/>
      <c r="ACN263" s="32"/>
      <c r="ACO263" s="32"/>
      <c r="ACP263" s="32"/>
      <c r="ACQ263" s="32"/>
      <c r="ACR263" s="32"/>
      <c r="ACS263" s="32"/>
      <c r="ACT263" s="32"/>
      <c r="ACU263" s="32"/>
      <c r="ACV263" s="32"/>
      <c r="ACW263" s="32"/>
      <c r="ACX263" s="32"/>
      <c r="ACY263" s="32"/>
      <c r="ACZ263" s="32"/>
      <c r="ADA263" s="32"/>
      <c r="ADB263" s="32"/>
      <c r="ADC263" s="32"/>
      <c r="ADD263" s="32"/>
      <c r="ADE263" s="32"/>
      <c r="ADF263" s="32"/>
      <c r="ADG263" s="32"/>
      <c r="ADH263" s="32"/>
      <c r="ADI263" s="32"/>
      <c r="ADJ263" s="32"/>
      <c r="ADK263" s="32"/>
      <c r="ADL263" s="32"/>
      <c r="ADM263" s="32"/>
      <c r="ADN263" s="32"/>
      <c r="ADO263" s="32"/>
      <c r="ADP263" s="32"/>
      <c r="ADQ263" s="32"/>
      <c r="ADR263" s="32"/>
      <c r="ADS263" s="32"/>
      <c r="ADT263" s="32"/>
      <c r="ADU263" s="32"/>
      <c r="ADV263" s="32"/>
      <c r="ADW263" s="32"/>
      <c r="ADX263" s="32"/>
      <c r="ADY263" s="32"/>
      <c r="ADZ263" s="32"/>
      <c r="AEA263" s="32"/>
      <c r="AEB263" s="32"/>
      <c r="AEC263" s="32"/>
      <c r="AED263" s="32"/>
      <c r="AEE263" s="32"/>
      <c r="AEF263" s="32"/>
      <c r="AEG263" s="32"/>
      <c r="AEH263" s="32"/>
      <c r="AEI263" s="32"/>
      <c r="AEJ263" s="32"/>
      <c r="AEK263" s="32"/>
      <c r="AEL263" s="32"/>
      <c r="AEM263" s="32"/>
      <c r="AEN263" s="32"/>
      <c r="AEO263" s="32"/>
      <c r="AEP263" s="32"/>
      <c r="AEQ263" s="32"/>
      <c r="AER263" s="32"/>
      <c r="AES263" s="32"/>
      <c r="AET263" s="32"/>
      <c r="AEU263" s="32"/>
      <c r="AEV263" s="32"/>
      <c r="AEW263" s="32"/>
      <c r="AEX263" s="32"/>
      <c r="AEY263" s="32"/>
      <c r="AEZ263" s="32"/>
      <c r="AFA263" s="32"/>
      <c r="AFB263" s="32"/>
      <c r="AFC263" s="32"/>
      <c r="AFD263" s="32"/>
      <c r="AFE263" s="32"/>
      <c r="AFF263" s="32"/>
      <c r="AFG263" s="32"/>
      <c r="AFH263" s="32"/>
      <c r="AFI263" s="32"/>
      <c r="AFJ263" s="32"/>
      <c r="AFK263" s="32"/>
      <c r="AFL263" s="32"/>
      <c r="AFM263" s="32"/>
      <c r="AFN263" s="32"/>
      <c r="AFO263" s="32"/>
      <c r="AFP263" s="32"/>
      <c r="AFQ263" s="32"/>
      <c r="AFR263" s="32"/>
      <c r="AFS263" s="32"/>
      <c r="AFT263" s="32"/>
      <c r="AFU263" s="32"/>
      <c r="AFV263" s="32"/>
      <c r="AFW263" s="32"/>
      <c r="AFX263" s="32"/>
      <c r="AFY263" s="32"/>
      <c r="AFZ263" s="32"/>
      <c r="AGA263" s="32"/>
      <c r="AGB263" s="32"/>
      <c r="AGC263" s="32"/>
      <c r="AGD263" s="32"/>
      <c r="AGE263" s="32"/>
      <c r="AGF263" s="32"/>
      <c r="AGG263" s="32"/>
      <c r="AGH263" s="32"/>
      <c r="AGI263" s="32"/>
      <c r="AGJ263" s="32"/>
      <c r="AGK263" s="32"/>
      <c r="AGL263" s="32"/>
      <c r="AGM263" s="32"/>
      <c r="AGN263" s="32"/>
      <c r="AGO263" s="32"/>
      <c r="AGP263" s="32"/>
      <c r="AGQ263" s="32"/>
      <c r="AGR263" s="32"/>
      <c r="AGS263" s="32"/>
      <c r="AGT263" s="32"/>
      <c r="AGU263" s="32"/>
      <c r="AGV263" s="32"/>
      <c r="AGW263" s="32"/>
      <c r="AGX263" s="32"/>
      <c r="AGY263" s="32"/>
      <c r="AGZ263" s="32"/>
      <c r="AHA263" s="32"/>
      <c r="AHB263" s="32"/>
      <c r="AHC263" s="32"/>
      <c r="AHD263" s="32"/>
      <c r="AHE263" s="32"/>
      <c r="AHF263" s="32"/>
      <c r="AHG263" s="32"/>
      <c r="AHH263" s="32"/>
      <c r="AHI263" s="32"/>
      <c r="AHJ263" s="32"/>
      <c r="AHK263" s="32"/>
      <c r="AHL263" s="32"/>
      <c r="AHM263" s="32"/>
      <c r="AHN263" s="32"/>
      <c r="AHO263" s="32"/>
      <c r="AHP263" s="32"/>
      <c r="AHQ263" s="32"/>
      <c r="AHR263" s="32"/>
      <c r="AHS263" s="32"/>
      <c r="AHT263" s="32"/>
      <c r="AHU263" s="32"/>
      <c r="AHV263" s="32"/>
      <c r="AHW263" s="32"/>
      <c r="AHX263" s="32"/>
      <c r="AHY263" s="32"/>
      <c r="AHZ263" s="32"/>
      <c r="AIA263" s="32"/>
      <c r="AIB263" s="32"/>
      <c r="AIC263" s="32"/>
      <c r="AID263" s="32"/>
      <c r="AIE263" s="32"/>
      <c r="AIF263" s="32"/>
      <c r="AIG263" s="32"/>
      <c r="AIH263" s="32"/>
      <c r="AII263" s="32"/>
      <c r="AIJ263" s="32"/>
      <c r="AIK263" s="32"/>
      <c r="AIL263" s="32"/>
      <c r="AIM263" s="32"/>
      <c r="AIN263" s="32"/>
      <c r="AIO263" s="32"/>
      <c r="AIP263" s="32"/>
      <c r="AIQ263" s="32"/>
      <c r="AIR263" s="32"/>
      <c r="AIS263" s="32"/>
      <c r="AIT263" s="32"/>
      <c r="AIU263" s="32"/>
      <c r="AIV263" s="32"/>
      <c r="AIW263" s="32"/>
      <c r="AIX263" s="32"/>
      <c r="AIY263" s="32"/>
      <c r="AIZ263" s="32"/>
      <c r="AJA263" s="32"/>
      <c r="AJB263" s="32"/>
      <c r="AJC263" s="32"/>
      <c r="AJD263" s="32"/>
      <c r="AJE263" s="32"/>
      <c r="AJF263" s="32"/>
      <c r="AJG263" s="32"/>
      <c r="AJH263" s="32"/>
      <c r="AJI263" s="32"/>
      <c r="AJJ263" s="32"/>
      <c r="AJK263" s="32"/>
      <c r="AJL263" s="32"/>
      <c r="AJM263" s="32"/>
      <c r="AJN263" s="32"/>
      <c r="AJO263" s="32"/>
      <c r="AJP263" s="32"/>
      <c r="AJQ263" s="32"/>
      <c r="AJR263" s="32"/>
      <c r="AJS263" s="32"/>
      <c r="AJT263" s="32"/>
      <c r="AJU263" s="32"/>
      <c r="AJV263" s="32"/>
      <c r="AJW263" s="32"/>
      <c r="AJX263" s="32"/>
      <c r="AJY263" s="32"/>
      <c r="AJZ263" s="32"/>
      <c r="AKA263" s="32"/>
      <c r="AKB263" s="32"/>
      <c r="AKC263" s="32"/>
      <c r="AKD263" s="32"/>
      <c r="AKE263" s="32"/>
      <c r="AKF263" s="32"/>
      <c r="AKG263" s="32"/>
      <c r="AKH263" s="32"/>
      <c r="AKI263" s="32"/>
      <c r="AKJ263" s="32"/>
      <c r="AKK263" s="32"/>
      <c r="AKL263" s="32"/>
      <c r="AKM263" s="32"/>
      <c r="AKN263" s="32"/>
      <c r="AKO263" s="32"/>
      <c r="AKP263" s="32"/>
      <c r="AKQ263" s="32"/>
      <c r="AKR263" s="32"/>
      <c r="AKS263" s="32"/>
      <c r="AKT263" s="32"/>
      <c r="AKU263" s="32"/>
      <c r="AKV263" s="32"/>
      <c r="AKW263" s="32"/>
      <c r="AKX263" s="32"/>
      <c r="AKY263" s="32"/>
      <c r="AKZ263" s="32"/>
      <c r="ALA263" s="32"/>
      <c r="ALB263" s="32"/>
      <c r="ALC263" s="32"/>
      <c r="ALD263" s="32"/>
      <c r="ALE263" s="32"/>
      <c r="ALF263" s="32"/>
      <c r="ALG263" s="32"/>
      <c r="ALH263" s="32"/>
      <c r="ALI263" s="32"/>
      <c r="ALJ263" s="32"/>
      <c r="ALK263" s="32"/>
      <c r="ALL263" s="32"/>
      <c r="ALM263" s="32"/>
      <c r="ALN263" s="32"/>
      <c r="ALO263" s="32"/>
      <c r="ALP263" s="32"/>
      <c r="ALQ263" s="32"/>
      <c r="ALR263" s="32"/>
      <c r="ALS263" s="32"/>
      <c r="ALT263" s="32"/>
      <c r="ALU263" s="32"/>
      <c r="ALV263" s="32"/>
      <c r="ALW263" s="32"/>
      <c r="ALX263" s="32"/>
      <c r="ALY263" s="32"/>
      <c r="ALZ263" s="32"/>
      <c r="AMA263" s="32"/>
      <c r="AMB263" s="32"/>
      <c r="AMC263" s="32"/>
      <c r="AMD263" s="32"/>
      <c r="AME263" s="32"/>
      <c r="AMF263" s="32"/>
      <c r="AMG263" s="32"/>
      <c r="AMH263" s="32"/>
      <c r="AMI263" s="32"/>
      <c r="AMJ263" s="32"/>
      <c r="AMK263" s="32"/>
      <c r="AML263" s="32"/>
      <c r="AMM263" s="32"/>
      <c r="AMN263" s="32"/>
      <c r="AMO263" s="32"/>
      <c r="AMP263" s="32"/>
      <c r="AMQ263" s="32"/>
      <c r="AMR263" s="32"/>
      <c r="AMS263" s="32"/>
      <c r="AMT263" s="32"/>
      <c r="AMU263" s="32"/>
      <c r="AMV263" s="32"/>
      <c r="AMW263" s="32"/>
    </row>
    <row r="264" spans="1:1037" ht="192.75" hidden="1" thickTop="1" thickBot="1" x14ac:dyDescent="0.25">
      <c r="A264" s="23" t="s">
        <v>1716</v>
      </c>
      <c r="B264" s="23" t="s">
        <v>900</v>
      </c>
      <c r="C264" s="23" t="s">
        <v>32</v>
      </c>
      <c r="D264" s="23" t="s">
        <v>83</v>
      </c>
      <c r="E264" s="23" t="s">
        <v>1050</v>
      </c>
      <c r="F264" s="23" t="s">
        <v>1256</v>
      </c>
      <c r="G264" s="23" t="s">
        <v>1256</v>
      </c>
      <c r="H264" s="23" t="s">
        <v>1058</v>
      </c>
      <c r="I264" s="24" t="s">
        <v>942</v>
      </c>
      <c r="J264" s="189" t="str">
        <f>+VLOOKUP(I264,Feuil1!A:C,2,FALSE)</f>
        <v>R8-2-1-1</v>
      </c>
      <c r="K264" s="23" t="s">
        <v>943</v>
      </c>
      <c r="L264" s="23"/>
      <c r="M264" s="59">
        <v>4</v>
      </c>
      <c r="N264" s="60">
        <v>4</v>
      </c>
      <c r="O264" s="42">
        <f t="shared" si="20"/>
        <v>16</v>
      </c>
      <c r="P264" s="42">
        <f t="shared" si="21"/>
        <v>3</v>
      </c>
      <c r="Q264" s="45" t="s">
        <v>944</v>
      </c>
      <c r="R264" s="59">
        <v>3</v>
      </c>
      <c r="S264" s="25" t="s">
        <v>1739</v>
      </c>
      <c r="T264" s="59">
        <v>5</v>
      </c>
      <c r="U264" s="25" t="s">
        <v>147</v>
      </c>
      <c r="V264" s="59">
        <v>5</v>
      </c>
      <c r="W264" s="41">
        <f t="shared" si="22"/>
        <v>13</v>
      </c>
      <c r="X264" s="50">
        <f t="shared" si="23"/>
        <v>1</v>
      </c>
      <c r="Y264" s="52">
        <f t="shared" si="24"/>
        <v>3</v>
      </c>
      <c r="Z264" s="23"/>
      <c r="AA264" s="57" t="s">
        <v>1740</v>
      </c>
      <c r="AB264" s="221">
        <v>45078</v>
      </c>
      <c r="AC264" s="29"/>
      <c r="AD264" s="29" t="s">
        <v>1627</v>
      </c>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c r="EU264" s="32"/>
      <c r="EV264" s="32"/>
      <c r="EW264" s="32"/>
      <c r="EX264" s="32"/>
      <c r="EY264" s="32"/>
      <c r="EZ264" s="32"/>
      <c r="FA264" s="32"/>
      <c r="FB264" s="32"/>
      <c r="FC264" s="32"/>
      <c r="FD264" s="32"/>
      <c r="FE264" s="32"/>
      <c r="FF264" s="32"/>
      <c r="FG264" s="32"/>
      <c r="FH264" s="32"/>
      <c r="FI264" s="32"/>
      <c r="FJ264" s="32"/>
      <c r="FK264" s="32"/>
      <c r="FL264" s="32"/>
      <c r="FM264" s="32"/>
      <c r="FN264" s="32"/>
      <c r="FO264" s="32"/>
      <c r="FP264" s="32"/>
      <c r="FQ264" s="32"/>
      <c r="FR264" s="32"/>
      <c r="FS264" s="32"/>
      <c r="FT264" s="32"/>
      <c r="FU264" s="32"/>
      <c r="FV264" s="32"/>
      <c r="FW264" s="32"/>
      <c r="FX264" s="32"/>
      <c r="FY264" s="32"/>
      <c r="FZ264" s="32"/>
      <c r="GA264" s="32"/>
      <c r="GB264" s="32"/>
      <c r="GC264" s="32"/>
      <c r="GD264" s="32"/>
      <c r="GE264" s="32"/>
      <c r="GF264" s="32"/>
      <c r="GG264" s="32"/>
      <c r="GH264" s="32"/>
      <c r="GI264" s="32"/>
      <c r="GJ264" s="32"/>
      <c r="GK264" s="32"/>
      <c r="GL264" s="32"/>
      <c r="GM264" s="32"/>
      <c r="GN264" s="32"/>
      <c r="GO264" s="32"/>
      <c r="GP264" s="32"/>
      <c r="GQ264" s="32"/>
      <c r="GR264" s="32"/>
      <c r="GS264" s="32"/>
      <c r="GT264" s="32"/>
      <c r="GU264" s="32"/>
      <c r="GV264" s="32"/>
      <c r="GW264" s="32"/>
      <c r="GX264" s="32"/>
      <c r="GY264" s="32"/>
      <c r="GZ264" s="32"/>
      <c r="HA264" s="32"/>
      <c r="HB264" s="32"/>
      <c r="HC264" s="32"/>
      <c r="HD264" s="32"/>
      <c r="HE264" s="32"/>
      <c r="HF264" s="32"/>
      <c r="HG264" s="32"/>
      <c r="HH264" s="32"/>
      <c r="HI264" s="32"/>
      <c r="HJ264" s="32"/>
      <c r="HK264" s="32"/>
      <c r="HL264" s="32"/>
      <c r="HM264" s="32"/>
      <c r="HN264" s="32"/>
      <c r="HO264" s="32"/>
      <c r="HP264" s="32"/>
      <c r="HQ264" s="32"/>
      <c r="HR264" s="32"/>
      <c r="HS264" s="32"/>
      <c r="HT264" s="32"/>
      <c r="HU264" s="32"/>
      <c r="HV264" s="32"/>
      <c r="HW264" s="32"/>
      <c r="HX264" s="32"/>
      <c r="HY264" s="32"/>
      <c r="HZ264" s="32"/>
      <c r="IA264" s="32"/>
      <c r="IB264" s="32"/>
      <c r="IC264" s="32"/>
      <c r="ID264" s="32"/>
      <c r="IE264" s="32"/>
      <c r="IF264" s="32"/>
      <c r="IG264" s="32"/>
      <c r="IH264" s="32"/>
      <c r="II264" s="32"/>
      <c r="IJ264" s="32"/>
      <c r="IK264" s="32"/>
      <c r="IL264" s="32"/>
      <c r="IM264" s="32"/>
      <c r="IN264" s="32"/>
      <c r="IO264" s="32"/>
      <c r="IP264" s="32"/>
      <c r="IQ264" s="32"/>
      <c r="IR264" s="32"/>
      <c r="IS264" s="32"/>
      <c r="IT264" s="32"/>
      <c r="IU264" s="32"/>
      <c r="IV264" s="32"/>
      <c r="IW264" s="32"/>
      <c r="IX264" s="32"/>
      <c r="IY264" s="32"/>
      <c r="IZ264" s="32"/>
      <c r="JA264" s="32"/>
      <c r="JB264" s="32"/>
      <c r="JC264" s="32"/>
      <c r="JD264" s="32"/>
      <c r="JE264" s="32"/>
      <c r="JF264" s="32"/>
      <c r="JG264" s="32"/>
      <c r="JH264" s="32"/>
      <c r="JI264" s="32"/>
      <c r="JJ264" s="32"/>
      <c r="JK264" s="32"/>
      <c r="JL264" s="32"/>
      <c r="JM264" s="32"/>
      <c r="JN264" s="32"/>
      <c r="JO264" s="32"/>
      <c r="JP264" s="32"/>
      <c r="JQ264" s="32"/>
      <c r="JR264" s="32"/>
      <c r="JS264" s="32"/>
      <c r="JT264" s="32"/>
      <c r="JU264" s="32"/>
      <c r="JV264" s="32"/>
      <c r="JW264" s="32"/>
      <c r="JX264" s="32"/>
      <c r="JY264" s="32"/>
      <c r="JZ264" s="32"/>
      <c r="KA264" s="32"/>
      <c r="KB264" s="32"/>
      <c r="KC264" s="32"/>
      <c r="KD264" s="32"/>
      <c r="KE264" s="32"/>
      <c r="KF264" s="32"/>
      <c r="KG264" s="32"/>
      <c r="KH264" s="32"/>
      <c r="KI264" s="32"/>
      <c r="KJ264" s="32"/>
      <c r="KK264" s="32"/>
      <c r="KL264" s="32"/>
      <c r="KM264" s="32"/>
      <c r="KN264" s="32"/>
      <c r="KO264" s="32"/>
      <c r="KP264" s="32"/>
      <c r="KQ264" s="32"/>
      <c r="KR264" s="32"/>
      <c r="KS264" s="32"/>
      <c r="KT264" s="32"/>
      <c r="KU264" s="32"/>
      <c r="KV264" s="32"/>
      <c r="KW264" s="32"/>
      <c r="KX264" s="32"/>
      <c r="KY264" s="32"/>
      <c r="KZ264" s="32"/>
      <c r="LA264" s="32"/>
      <c r="LB264" s="32"/>
      <c r="LC264" s="32"/>
      <c r="LD264" s="32"/>
      <c r="LE264" s="32"/>
      <c r="LF264" s="32"/>
      <c r="LG264" s="32"/>
      <c r="LH264" s="32"/>
      <c r="LI264" s="32"/>
      <c r="LJ264" s="32"/>
      <c r="LK264" s="32"/>
      <c r="LL264" s="32"/>
      <c r="LM264" s="32"/>
      <c r="LN264" s="32"/>
      <c r="LO264" s="32"/>
      <c r="LP264" s="32"/>
      <c r="LQ264" s="32"/>
      <c r="LR264" s="32"/>
      <c r="LS264" s="32"/>
      <c r="LT264" s="32"/>
      <c r="LU264" s="32"/>
      <c r="LV264" s="32"/>
      <c r="LW264" s="32"/>
      <c r="LX264" s="32"/>
      <c r="LY264" s="32"/>
      <c r="LZ264" s="32"/>
      <c r="MA264" s="32"/>
      <c r="MB264" s="32"/>
      <c r="MC264" s="32"/>
      <c r="MD264" s="32"/>
      <c r="ME264" s="32"/>
      <c r="MF264" s="32"/>
      <c r="MG264" s="32"/>
      <c r="MH264" s="32"/>
      <c r="MI264" s="32"/>
      <c r="MJ264" s="32"/>
      <c r="MK264" s="32"/>
      <c r="ML264" s="32"/>
      <c r="MM264" s="32"/>
      <c r="MN264" s="32"/>
      <c r="MO264" s="32"/>
      <c r="MP264" s="32"/>
      <c r="MQ264" s="32"/>
      <c r="MR264" s="32"/>
      <c r="MS264" s="32"/>
      <c r="MT264" s="32"/>
      <c r="MU264" s="32"/>
      <c r="MV264" s="32"/>
      <c r="MW264" s="32"/>
      <c r="MX264" s="32"/>
      <c r="MY264" s="32"/>
      <c r="MZ264" s="32"/>
      <c r="NA264" s="32"/>
      <c r="NB264" s="32"/>
      <c r="NC264" s="32"/>
      <c r="ND264" s="32"/>
      <c r="NE264" s="32"/>
      <c r="NF264" s="32"/>
      <c r="NG264" s="32"/>
      <c r="NH264" s="32"/>
      <c r="NI264" s="32"/>
      <c r="NJ264" s="32"/>
      <c r="NK264" s="32"/>
      <c r="NL264" s="32"/>
      <c r="NM264" s="32"/>
      <c r="NN264" s="32"/>
      <c r="NO264" s="32"/>
      <c r="NP264" s="32"/>
      <c r="NQ264" s="32"/>
      <c r="NR264" s="32"/>
      <c r="NS264" s="32"/>
      <c r="NT264" s="32"/>
      <c r="NU264" s="32"/>
      <c r="NV264" s="32"/>
      <c r="NW264" s="32"/>
      <c r="NX264" s="32"/>
      <c r="NY264" s="32"/>
      <c r="NZ264" s="32"/>
      <c r="OA264" s="32"/>
      <c r="OB264" s="32"/>
      <c r="OC264" s="32"/>
      <c r="OD264" s="32"/>
      <c r="OE264" s="32"/>
      <c r="OF264" s="32"/>
      <c r="OG264" s="32"/>
      <c r="OH264" s="32"/>
      <c r="OI264" s="32"/>
      <c r="OJ264" s="32"/>
      <c r="OK264" s="32"/>
      <c r="OL264" s="32"/>
      <c r="OM264" s="32"/>
      <c r="ON264" s="32"/>
      <c r="OO264" s="32"/>
      <c r="OP264" s="32"/>
      <c r="OQ264" s="32"/>
      <c r="OR264" s="32"/>
      <c r="OS264" s="32"/>
      <c r="OT264" s="32"/>
      <c r="OU264" s="32"/>
      <c r="OV264" s="32"/>
      <c r="OW264" s="32"/>
      <c r="OX264" s="32"/>
      <c r="OY264" s="32"/>
      <c r="OZ264" s="32"/>
      <c r="PA264" s="32"/>
      <c r="PB264" s="32"/>
      <c r="PC264" s="32"/>
      <c r="PD264" s="32"/>
      <c r="PE264" s="32"/>
      <c r="PF264" s="32"/>
      <c r="PG264" s="32"/>
      <c r="PH264" s="32"/>
      <c r="PI264" s="32"/>
      <c r="PJ264" s="32"/>
      <c r="PK264" s="32"/>
      <c r="PL264" s="32"/>
      <c r="PM264" s="32"/>
      <c r="PN264" s="32"/>
      <c r="PO264" s="32"/>
      <c r="PP264" s="32"/>
      <c r="PQ264" s="32"/>
      <c r="PR264" s="32"/>
      <c r="PS264" s="32"/>
      <c r="PT264" s="32"/>
      <c r="PU264" s="32"/>
      <c r="PV264" s="32"/>
      <c r="PW264" s="32"/>
      <c r="PX264" s="32"/>
      <c r="PY264" s="32"/>
      <c r="PZ264" s="32"/>
      <c r="QA264" s="32"/>
      <c r="QB264" s="32"/>
      <c r="QC264" s="32"/>
      <c r="QD264" s="32"/>
      <c r="QE264" s="32"/>
      <c r="QF264" s="32"/>
      <c r="QG264" s="32"/>
      <c r="QH264" s="32"/>
      <c r="QI264" s="32"/>
      <c r="QJ264" s="32"/>
      <c r="QK264" s="32"/>
      <c r="QL264" s="32"/>
      <c r="QM264" s="32"/>
      <c r="QN264" s="32"/>
      <c r="QO264" s="32"/>
      <c r="QP264" s="32"/>
      <c r="QQ264" s="32"/>
      <c r="QR264" s="32"/>
      <c r="QS264" s="32"/>
      <c r="QT264" s="32"/>
      <c r="QU264" s="32"/>
      <c r="QV264" s="32"/>
      <c r="QW264" s="32"/>
      <c r="QX264" s="32"/>
      <c r="QY264" s="32"/>
      <c r="QZ264" s="32"/>
      <c r="RA264" s="32"/>
      <c r="RB264" s="32"/>
      <c r="RC264" s="32"/>
      <c r="RD264" s="32"/>
      <c r="RE264" s="32"/>
      <c r="RF264" s="32"/>
      <c r="RG264" s="32"/>
      <c r="RH264" s="32"/>
      <c r="RI264" s="32"/>
      <c r="RJ264" s="32"/>
      <c r="RK264" s="32"/>
      <c r="RL264" s="32"/>
      <c r="RM264" s="32"/>
      <c r="RN264" s="32"/>
      <c r="RO264" s="32"/>
      <c r="RP264" s="32"/>
      <c r="RQ264" s="32"/>
      <c r="RR264" s="32"/>
      <c r="RS264" s="32"/>
      <c r="RT264" s="32"/>
      <c r="RU264" s="32"/>
      <c r="RV264" s="32"/>
      <c r="RW264" s="32"/>
      <c r="RX264" s="32"/>
      <c r="RY264" s="32"/>
      <c r="RZ264" s="32"/>
      <c r="SA264" s="32"/>
      <c r="SB264" s="32"/>
      <c r="SC264" s="32"/>
      <c r="SD264" s="32"/>
      <c r="SE264" s="32"/>
      <c r="SF264" s="32"/>
      <c r="SG264" s="32"/>
      <c r="SH264" s="32"/>
      <c r="SI264" s="32"/>
      <c r="SJ264" s="32"/>
      <c r="SK264" s="32"/>
      <c r="SL264" s="32"/>
      <c r="SM264" s="32"/>
      <c r="SN264" s="32"/>
      <c r="SO264" s="32"/>
      <c r="SP264" s="32"/>
      <c r="SQ264" s="32"/>
      <c r="SR264" s="32"/>
      <c r="SS264" s="32"/>
      <c r="ST264" s="32"/>
      <c r="SU264" s="32"/>
      <c r="SV264" s="32"/>
      <c r="SW264" s="32"/>
      <c r="SX264" s="32"/>
      <c r="SY264" s="32"/>
      <c r="SZ264" s="32"/>
      <c r="TA264" s="32"/>
      <c r="TB264" s="32"/>
      <c r="TC264" s="32"/>
      <c r="TD264" s="32"/>
      <c r="TE264" s="32"/>
      <c r="TF264" s="32"/>
      <c r="TG264" s="32"/>
      <c r="TH264" s="32"/>
      <c r="TI264" s="32"/>
      <c r="TJ264" s="32"/>
      <c r="TK264" s="32"/>
      <c r="TL264" s="32"/>
      <c r="TM264" s="32"/>
      <c r="TN264" s="32"/>
      <c r="TO264" s="32"/>
      <c r="TP264" s="32"/>
      <c r="TQ264" s="32"/>
      <c r="TR264" s="32"/>
      <c r="TS264" s="32"/>
      <c r="TT264" s="32"/>
      <c r="TU264" s="32"/>
      <c r="TV264" s="32"/>
      <c r="TW264" s="32"/>
      <c r="TX264" s="32"/>
      <c r="TY264" s="32"/>
      <c r="TZ264" s="32"/>
      <c r="UA264" s="32"/>
      <c r="UB264" s="32"/>
      <c r="UC264" s="32"/>
      <c r="UD264" s="32"/>
      <c r="UE264" s="32"/>
      <c r="UF264" s="32"/>
      <c r="UG264" s="32"/>
      <c r="UH264" s="32"/>
      <c r="UI264" s="32"/>
      <c r="UJ264" s="32"/>
      <c r="UK264" s="32"/>
      <c r="UL264" s="32"/>
      <c r="UM264" s="32"/>
      <c r="UN264" s="32"/>
      <c r="UO264" s="32"/>
      <c r="UP264" s="32"/>
      <c r="UQ264" s="32"/>
      <c r="UR264" s="32"/>
      <c r="US264" s="32"/>
      <c r="UT264" s="32"/>
      <c r="UU264" s="32"/>
      <c r="UV264" s="32"/>
      <c r="UW264" s="32"/>
      <c r="UX264" s="32"/>
      <c r="UY264" s="32"/>
      <c r="UZ264" s="32"/>
      <c r="VA264" s="32"/>
      <c r="VB264" s="32"/>
      <c r="VC264" s="32"/>
      <c r="VD264" s="32"/>
      <c r="VE264" s="32"/>
      <c r="VF264" s="32"/>
      <c r="VG264" s="32"/>
      <c r="VH264" s="32"/>
      <c r="VI264" s="32"/>
      <c r="VJ264" s="32"/>
      <c r="VK264" s="32"/>
      <c r="VL264" s="32"/>
      <c r="VM264" s="32"/>
      <c r="VN264" s="32"/>
      <c r="VO264" s="32"/>
      <c r="VP264" s="32"/>
      <c r="VQ264" s="32"/>
      <c r="VR264" s="32"/>
      <c r="VS264" s="32"/>
      <c r="VT264" s="32"/>
      <c r="VU264" s="32"/>
      <c r="VV264" s="32"/>
      <c r="VW264" s="32"/>
      <c r="VX264" s="32"/>
      <c r="VY264" s="32"/>
      <c r="VZ264" s="32"/>
      <c r="WA264" s="32"/>
      <c r="WB264" s="32"/>
      <c r="WC264" s="32"/>
      <c r="WD264" s="32"/>
      <c r="WE264" s="32"/>
      <c r="WF264" s="32"/>
      <c r="WG264" s="32"/>
      <c r="WH264" s="32"/>
      <c r="WI264" s="32"/>
      <c r="WJ264" s="32"/>
      <c r="WK264" s="32"/>
      <c r="WL264" s="32"/>
      <c r="WM264" s="32"/>
      <c r="WN264" s="32"/>
      <c r="WO264" s="32"/>
      <c r="WP264" s="32"/>
      <c r="WQ264" s="32"/>
      <c r="WR264" s="32"/>
      <c r="WS264" s="32"/>
      <c r="WT264" s="32"/>
      <c r="WU264" s="32"/>
      <c r="WV264" s="32"/>
      <c r="WW264" s="32"/>
      <c r="WX264" s="32"/>
      <c r="WY264" s="32"/>
      <c r="WZ264" s="32"/>
      <c r="XA264" s="32"/>
      <c r="XB264" s="32"/>
      <c r="XC264" s="32"/>
      <c r="XD264" s="32"/>
      <c r="XE264" s="32"/>
      <c r="XF264" s="32"/>
      <c r="XG264" s="32"/>
      <c r="XH264" s="32"/>
      <c r="XI264" s="32"/>
      <c r="XJ264" s="32"/>
      <c r="XK264" s="32"/>
      <c r="XL264" s="32"/>
      <c r="XM264" s="32"/>
      <c r="XN264" s="32"/>
      <c r="XO264" s="32"/>
      <c r="XP264" s="32"/>
      <c r="XQ264" s="32"/>
      <c r="XR264" s="32"/>
      <c r="XS264" s="32"/>
      <c r="XT264" s="32"/>
      <c r="XU264" s="32"/>
      <c r="XV264" s="32"/>
      <c r="XW264" s="32"/>
      <c r="XX264" s="32"/>
      <c r="XY264" s="32"/>
      <c r="XZ264" s="32"/>
      <c r="YA264" s="32"/>
      <c r="YB264" s="32"/>
      <c r="YC264" s="32"/>
      <c r="YD264" s="32"/>
      <c r="YE264" s="32"/>
      <c r="YF264" s="32"/>
      <c r="YG264" s="32"/>
      <c r="YH264" s="32"/>
      <c r="YI264" s="32"/>
      <c r="YJ264" s="32"/>
      <c r="YK264" s="32"/>
      <c r="YL264" s="32"/>
      <c r="YM264" s="32"/>
      <c r="YN264" s="32"/>
      <c r="YO264" s="32"/>
      <c r="YP264" s="32"/>
      <c r="YQ264" s="32"/>
      <c r="YR264" s="32"/>
      <c r="YS264" s="32"/>
      <c r="YT264" s="32"/>
      <c r="YU264" s="32"/>
      <c r="YV264" s="32"/>
      <c r="YW264" s="32"/>
      <c r="YX264" s="32"/>
      <c r="YY264" s="32"/>
      <c r="YZ264" s="32"/>
      <c r="ZA264" s="32"/>
      <c r="ZB264" s="32"/>
      <c r="ZC264" s="32"/>
      <c r="ZD264" s="32"/>
      <c r="ZE264" s="32"/>
      <c r="ZF264" s="32"/>
      <c r="ZG264" s="32"/>
      <c r="ZH264" s="32"/>
      <c r="ZI264" s="32"/>
      <c r="ZJ264" s="32"/>
      <c r="ZK264" s="32"/>
      <c r="ZL264" s="32"/>
      <c r="ZM264" s="32"/>
      <c r="ZN264" s="32"/>
      <c r="ZO264" s="32"/>
      <c r="ZP264" s="32"/>
      <c r="ZQ264" s="32"/>
      <c r="ZR264" s="32"/>
      <c r="ZS264" s="32"/>
      <c r="ZT264" s="32"/>
      <c r="ZU264" s="32"/>
      <c r="ZV264" s="32"/>
      <c r="ZW264" s="32"/>
      <c r="ZX264" s="32"/>
      <c r="ZY264" s="32"/>
      <c r="ZZ264" s="32"/>
      <c r="AAA264" s="32"/>
      <c r="AAB264" s="32"/>
      <c r="AAC264" s="32"/>
      <c r="AAD264" s="32"/>
      <c r="AAE264" s="32"/>
      <c r="AAF264" s="32"/>
      <c r="AAG264" s="32"/>
      <c r="AAH264" s="32"/>
      <c r="AAI264" s="32"/>
      <c r="AAJ264" s="32"/>
      <c r="AAK264" s="32"/>
      <c r="AAL264" s="32"/>
      <c r="AAM264" s="32"/>
      <c r="AAN264" s="32"/>
      <c r="AAO264" s="32"/>
      <c r="AAP264" s="32"/>
      <c r="AAQ264" s="32"/>
      <c r="AAR264" s="32"/>
      <c r="AAS264" s="32"/>
      <c r="AAT264" s="32"/>
      <c r="AAU264" s="32"/>
      <c r="AAV264" s="32"/>
      <c r="AAW264" s="32"/>
      <c r="AAX264" s="32"/>
      <c r="AAY264" s="32"/>
      <c r="AAZ264" s="32"/>
      <c r="ABA264" s="32"/>
      <c r="ABB264" s="32"/>
      <c r="ABC264" s="32"/>
      <c r="ABD264" s="32"/>
      <c r="ABE264" s="32"/>
      <c r="ABF264" s="32"/>
      <c r="ABG264" s="32"/>
      <c r="ABH264" s="32"/>
      <c r="ABI264" s="32"/>
      <c r="ABJ264" s="32"/>
      <c r="ABK264" s="32"/>
      <c r="ABL264" s="32"/>
      <c r="ABM264" s="32"/>
      <c r="ABN264" s="32"/>
      <c r="ABO264" s="32"/>
      <c r="ABP264" s="32"/>
      <c r="ABQ264" s="32"/>
      <c r="ABR264" s="32"/>
      <c r="ABS264" s="32"/>
      <c r="ABT264" s="32"/>
      <c r="ABU264" s="32"/>
      <c r="ABV264" s="32"/>
      <c r="ABW264" s="32"/>
      <c r="ABX264" s="32"/>
      <c r="ABY264" s="32"/>
      <c r="ABZ264" s="32"/>
      <c r="ACA264" s="32"/>
      <c r="ACB264" s="32"/>
      <c r="ACC264" s="32"/>
      <c r="ACD264" s="32"/>
      <c r="ACE264" s="32"/>
      <c r="ACF264" s="32"/>
      <c r="ACG264" s="32"/>
      <c r="ACH264" s="32"/>
      <c r="ACI264" s="32"/>
      <c r="ACJ264" s="32"/>
      <c r="ACK264" s="32"/>
      <c r="ACL264" s="32"/>
      <c r="ACM264" s="32"/>
      <c r="ACN264" s="32"/>
      <c r="ACO264" s="32"/>
      <c r="ACP264" s="32"/>
      <c r="ACQ264" s="32"/>
      <c r="ACR264" s="32"/>
      <c r="ACS264" s="32"/>
      <c r="ACT264" s="32"/>
      <c r="ACU264" s="32"/>
      <c r="ACV264" s="32"/>
      <c r="ACW264" s="32"/>
      <c r="ACX264" s="32"/>
      <c r="ACY264" s="32"/>
      <c r="ACZ264" s="32"/>
      <c r="ADA264" s="32"/>
      <c r="ADB264" s="32"/>
      <c r="ADC264" s="32"/>
      <c r="ADD264" s="32"/>
      <c r="ADE264" s="32"/>
      <c r="ADF264" s="32"/>
      <c r="ADG264" s="32"/>
      <c r="ADH264" s="32"/>
      <c r="ADI264" s="32"/>
      <c r="ADJ264" s="32"/>
      <c r="ADK264" s="32"/>
      <c r="ADL264" s="32"/>
      <c r="ADM264" s="32"/>
      <c r="ADN264" s="32"/>
      <c r="ADO264" s="32"/>
      <c r="ADP264" s="32"/>
      <c r="ADQ264" s="32"/>
      <c r="ADR264" s="32"/>
      <c r="ADS264" s="32"/>
      <c r="ADT264" s="32"/>
      <c r="ADU264" s="32"/>
      <c r="ADV264" s="32"/>
      <c r="ADW264" s="32"/>
      <c r="ADX264" s="32"/>
      <c r="ADY264" s="32"/>
      <c r="ADZ264" s="32"/>
      <c r="AEA264" s="32"/>
      <c r="AEB264" s="32"/>
      <c r="AEC264" s="32"/>
      <c r="AED264" s="32"/>
      <c r="AEE264" s="32"/>
      <c r="AEF264" s="32"/>
      <c r="AEG264" s="32"/>
      <c r="AEH264" s="32"/>
      <c r="AEI264" s="32"/>
      <c r="AEJ264" s="32"/>
      <c r="AEK264" s="32"/>
      <c r="AEL264" s="32"/>
      <c r="AEM264" s="32"/>
      <c r="AEN264" s="32"/>
      <c r="AEO264" s="32"/>
      <c r="AEP264" s="32"/>
      <c r="AEQ264" s="32"/>
      <c r="AER264" s="32"/>
      <c r="AES264" s="32"/>
      <c r="AET264" s="32"/>
      <c r="AEU264" s="32"/>
      <c r="AEV264" s="32"/>
      <c r="AEW264" s="32"/>
      <c r="AEX264" s="32"/>
      <c r="AEY264" s="32"/>
      <c r="AEZ264" s="32"/>
      <c r="AFA264" s="32"/>
      <c r="AFB264" s="32"/>
      <c r="AFC264" s="32"/>
      <c r="AFD264" s="32"/>
      <c r="AFE264" s="32"/>
      <c r="AFF264" s="32"/>
      <c r="AFG264" s="32"/>
      <c r="AFH264" s="32"/>
      <c r="AFI264" s="32"/>
      <c r="AFJ264" s="32"/>
      <c r="AFK264" s="32"/>
      <c r="AFL264" s="32"/>
      <c r="AFM264" s="32"/>
      <c r="AFN264" s="32"/>
      <c r="AFO264" s="32"/>
      <c r="AFP264" s="32"/>
      <c r="AFQ264" s="32"/>
      <c r="AFR264" s="32"/>
      <c r="AFS264" s="32"/>
      <c r="AFT264" s="32"/>
      <c r="AFU264" s="32"/>
      <c r="AFV264" s="32"/>
      <c r="AFW264" s="32"/>
      <c r="AFX264" s="32"/>
      <c r="AFY264" s="32"/>
      <c r="AFZ264" s="32"/>
      <c r="AGA264" s="32"/>
      <c r="AGB264" s="32"/>
      <c r="AGC264" s="32"/>
      <c r="AGD264" s="32"/>
      <c r="AGE264" s="32"/>
      <c r="AGF264" s="32"/>
      <c r="AGG264" s="32"/>
      <c r="AGH264" s="32"/>
      <c r="AGI264" s="32"/>
      <c r="AGJ264" s="32"/>
      <c r="AGK264" s="32"/>
      <c r="AGL264" s="32"/>
      <c r="AGM264" s="32"/>
      <c r="AGN264" s="32"/>
      <c r="AGO264" s="32"/>
      <c r="AGP264" s="32"/>
      <c r="AGQ264" s="32"/>
      <c r="AGR264" s="32"/>
      <c r="AGS264" s="32"/>
      <c r="AGT264" s="32"/>
      <c r="AGU264" s="32"/>
      <c r="AGV264" s="32"/>
      <c r="AGW264" s="32"/>
      <c r="AGX264" s="32"/>
      <c r="AGY264" s="32"/>
      <c r="AGZ264" s="32"/>
      <c r="AHA264" s="32"/>
      <c r="AHB264" s="32"/>
      <c r="AHC264" s="32"/>
      <c r="AHD264" s="32"/>
      <c r="AHE264" s="32"/>
      <c r="AHF264" s="32"/>
      <c r="AHG264" s="32"/>
      <c r="AHH264" s="32"/>
      <c r="AHI264" s="32"/>
      <c r="AHJ264" s="32"/>
      <c r="AHK264" s="32"/>
      <c r="AHL264" s="32"/>
      <c r="AHM264" s="32"/>
      <c r="AHN264" s="32"/>
      <c r="AHO264" s="32"/>
      <c r="AHP264" s="32"/>
      <c r="AHQ264" s="32"/>
      <c r="AHR264" s="32"/>
      <c r="AHS264" s="32"/>
      <c r="AHT264" s="32"/>
      <c r="AHU264" s="32"/>
      <c r="AHV264" s="32"/>
      <c r="AHW264" s="32"/>
      <c r="AHX264" s="32"/>
      <c r="AHY264" s="32"/>
      <c r="AHZ264" s="32"/>
      <c r="AIA264" s="32"/>
      <c r="AIB264" s="32"/>
      <c r="AIC264" s="32"/>
      <c r="AID264" s="32"/>
      <c r="AIE264" s="32"/>
      <c r="AIF264" s="32"/>
      <c r="AIG264" s="32"/>
      <c r="AIH264" s="32"/>
      <c r="AII264" s="32"/>
      <c r="AIJ264" s="32"/>
      <c r="AIK264" s="32"/>
      <c r="AIL264" s="32"/>
      <c r="AIM264" s="32"/>
      <c r="AIN264" s="32"/>
      <c r="AIO264" s="32"/>
      <c r="AIP264" s="32"/>
      <c r="AIQ264" s="32"/>
      <c r="AIR264" s="32"/>
      <c r="AIS264" s="32"/>
      <c r="AIT264" s="32"/>
      <c r="AIU264" s="32"/>
      <c r="AIV264" s="32"/>
      <c r="AIW264" s="32"/>
      <c r="AIX264" s="32"/>
      <c r="AIY264" s="32"/>
      <c r="AIZ264" s="32"/>
      <c r="AJA264" s="32"/>
      <c r="AJB264" s="32"/>
      <c r="AJC264" s="32"/>
      <c r="AJD264" s="32"/>
      <c r="AJE264" s="32"/>
      <c r="AJF264" s="32"/>
      <c r="AJG264" s="32"/>
      <c r="AJH264" s="32"/>
      <c r="AJI264" s="32"/>
      <c r="AJJ264" s="32"/>
      <c r="AJK264" s="32"/>
      <c r="AJL264" s="32"/>
      <c r="AJM264" s="32"/>
      <c r="AJN264" s="32"/>
      <c r="AJO264" s="32"/>
      <c r="AJP264" s="32"/>
      <c r="AJQ264" s="32"/>
      <c r="AJR264" s="32"/>
      <c r="AJS264" s="32"/>
      <c r="AJT264" s="32"/>
      <c r="AJU264" s="32"/>
      <c r="AJV264" s="32"/>
      <c r="AJW264" s="32"/>
      <c r="AJX264" s="32"/>
      <c r="AJY264" s="32"/>
      <c r="AJZ264" s="32"/>
      <c r="AKA264" s="32"/>
      <c r="AKB264" s="32"/>
      <c r="AKC264" s="32"/>
      <c r="AKD264" s="32"/>
      <c r="AKE264" s="32"/>
      <c r="AKF264" s="32"/>
      <c r="AKG264" s="32"/>
      <c r="AKH264" s="32"/>
      <c r="AKI264" s="32"/>
      <c r="AKJ264" s="32"/>
      <c r="AKK264" s="32"/>
      <c r="AKL264" s="32"/>
      <c r="AKM264" s="32"/>
      <c r="AKN264" s="32"/>
      <c r="AKO264" s="32"/>
      <c r="AKP264" s="32"/>
      <c r="AKQ264" s="32"/>
      <c r="AKR264" s="32"/>
      <c r="AKS264" s="32"/>
      <c r="AKT264" s="32"/>
      <c r="AKU264" s="32"/>
      <c r="AKV264" s="32"/>
      <c r="AKW264" s="32"/>
      <c r="AKX264" s="32"/>
      <c r="AKY264" s="32"/>
      <c r="AKZ264" s="32"/>
      <c r="ALA264" s="32"/>
      <c r="ALB264" s="32"/>
      <c r="ALC264" s="32"/>
      <c r="ALD264" s="32"/>
      <c r="ALE264" s="32"/>
      <c r="ALF264" s="32"/>
      <c r="ALG264" s="32"/>
      <c r="ALH264" s="32"/>
      <c r="ALI264" s="32"/>
      <c r="ALJ264" s="32"/>
      <c r="ALK264" s="32"/>
      <c r="ALL264" s="32"/>
      <c r="ALM264" s="32"/>
      <c r="ALN264" s="32"/>
      <c r="ALO264" s="32"/>
      <c r="ALP264" s="32"/>
      <c r="ALQ264" s="32"/>
      <c r="ALR264" s="32"/>
      <c r="ALS264" s="32"/>
      <c r="ALT264" s="32"/>
      <c r="ALU264" s="32"/>
      <c r="ALV264" s="32"/>
      <c r="ALW264" s="32"/>
      <c r="ALX264" s="32"/>
      <c r="ALY264" s="32"/>
      <c r="ALZ264" s="32"/>
      <c r="AMA264" s="32"/>
      <c r="AMB264" s="32"/>
      <c r="AMC264" s="32"/>
      <c r="AMD264" s="32"/>
      <c r="AME264" s="32"/>
      <c r="AMF264" s="32"/>
      <c r="AMG264" s="32"/>
      <c r="AMH264" s="32"/>
      <c r="AMI264" s="32"/>
      <c r="AMJ264" s="32"/>
      <c r="AMK264" s="32"/>
      <c r="AML264" s="32"/>
      <c r="AMM264" s="32"/>
      <c r="AMN264" s="32"/>
      <c r="AMO264" s="32"/>
      <c r="AMP264" s="32"/>
      <c r="AMQ264" s="32"/>
      <c r="AMR264" s="32"/>
      <c r="AMS264" s="32"/>
      <c r="AMT264" s="32"/>
      <c r="AMU264" s="32"/>
      <c r="AMV264" s="32"/>
      <c r="AMW264" s="32"/>
    </row>
    <row r="265" spans="1:1037" ht="52.5" hidden="1" thickTop="1" thickBot="1" x14ac:dyDescent="0.25">
      <c r="A265" s="23" t="s">
        <v>1716</v>
      </c>
      <c r="B265" s="23" t="s">
        <v>900</v>
      </c>
      <c r="C265" s="23" t="s">
        <v>32</v>
      </c>
      <c r="D265" s="23" t="s">
        <v>83</v>
      </c>
      <c r="E265" s="23" t="s">
        <v>1050</v>
      </c>
      <c r="F265" s="23" t="s">
        <v>1256</v>
      </c>
      <c r="G265" s="23" t="s">
        <v>1256</v>
      </c>
      <c r="H265" s="23" t="s">
        <v>1058</v>
      </c>
      <c r="I265" s="24" t="s">
        <v>942</v>
      </c>
      <c r="J265" s="189" t="str">
        <f>+VLOOKUP(I265,Feuil1!A:C,2,FALSE)</f>
        <v>R8-2-1-1</v>
      </c>
      <c r="K265" s="23" t="s">
        <v>945</v>
      </c>
      <c r="L265" s="23" t="s">
        <v>32</v>
      </c>
      <c r="M265" s="59">
        <v>4</v>
      </c>
      <c r="N265" s="60">
        <v>4</v>
      </c>
      <c r="O265" s="42">
        <f t="shared" si="20"/>
        <v>16</v>
      </c>
      <c r="P265" s="42">
        <f t="shared" si="21"/>
        <v>3</v>
      </c>
      <c r="Q265" s="45"/>
      <c r="R265" s="59">
        <v>3</v>
      </c>
      <c r="S265" s="25"/>
      <c r="T265" s="59">
        <v>5</v>
      </c>
      <c r="U265" s="25"/>
      <c r="V265" s="59">
        <v>5</v>
      </c>
      <c r="W265" s="41">
        <f t="shared" si="22"/>
        <v>13</v>
      </c>
      <c r="X265" s="50">
        <f t="shared" si="23"/>
        <v>1</v>
      </c>
      <c r="Y265" s="52">
        <f t="shared" si="24"/>
        <v>3</v>
      </c>
      <c r="Z265" s="23"/>
      <c r="AA265" s="57"/>
      <c r="AB265" s="29"/>
      <c r="AC265" s="29"/>
      <c r="AD265" s="29"/>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c r="EU265" s="32"/>
      <c r="EV265" s="32"/>
      <c r="EW265" s="32"/>
      <c r="EX265" s="32"/>
      <c r="EY265" s="32"/>
      <c r="EZ265" s="32"/>
      <c r="FA265" s="32"/>
      <c r="FB265" s="32"/>
      <c r="FC265" s="32"/>
      <c r="FD265" s="32"/>
      <c r="FE265" s="32"/>
      <c r="FF265" s="32"/>
      <c r="FG265" s="32"/>
      <c r="FH265" s="32"/>
      <c r="FI265" s="32"/>
      <c r="FJ265" s="32"/>
      <c r="FK265" s="32"/>
      <c r="FL265" s="32"/>
      <c r="FM265" s="32"/>
      <c r="FN265" s="32"/>
      <c r="FO265" s="32"/>
      <c r="FP265" s="32"/>
      <c r="FQ265" s="32"/>
      <c r="FR265" s="32"/>
      <c r="FS265" s="32"/>
      <c r="FT265" s="32"/>
      <c r="FU265" s="32"/>
      <c r="FV265" s="32"/>
      <c r="FW265" s="32"/>
      <c r="FX265" s="32"/>
      <c r="FY265" s="32"/>
      <c r="FZ265" s="32"/>
      <c r="GA265" s="32"/>
      <c r="GB265" s="32"/>
      <c r="GC265" s="32"/>
      <c r="GD265" s="32"/>
      <c r="GE265" s="32"/>
      <c r="GF265" s="32"/>
      <c r="GG265" s="32"/>
      <c r="GH265" s="32"/>
      <c r="GI265" s="32"/>
      <c r="GJ265" s="32"/>
      <c r="GK265" s="32"/>
      <c r="GL265" s="32"/>
      <c r="GM265" s="32"/>
      <c r="GN265" s="32"/>
      <c r="GO265" s="32"/>
      <c r="GP265" s="32"/>
      <c r="GQ265" s="32"/>
      <c r="GR265" s="32"/>
      <c r="GS265" s="32"/>
      <c r="GT265" s="32"/>
      <c r="GU265" s="32"/>
      <c r="GV265" s="32"/>
      <c r="GW265" s="32"/>
      <c r="GX265" s="32"/>
      <c r="GY265" s="32"/>
      <c r="GZ265" s="32"/>
      <c r="HA265" s="32"/>
      <c r="HB265" s="32"/>
      <c r="HC265" s="32"/>
      <c r="HD265" s="32"/>
      <c r="HE265" s="32"/>
      <c r="HF265" s="32"/>
      <c r="HG265" s="32"/>
      <c r="HH265" s="32"/>
      <c r="HI265" s="32"/>
      <c r="HJ265" s="32"/>
      <c r="HK265" s="32"/>
      <c r="HL265" s="32"/>
      <c r="HM265" s="32"/>
      <c r="HN265" s="32"/>
      <c r="HO265" s="32"/>
      <c r="HP265" s="32"/>
      <c r="HQ265" s="32"/>
      <c r="HR265" s="32"/>
      <c r="HS265" s="32"/>
      <c r="HT265" s="32"/>
      <c r="HU265" s="32"/>
      <c r="HV265" s="32"/>
      <c r="HW265" s="32"/>
      <c r="HX265" s="32"/>
      <c r="HY265" s="32"/>
      <c r="HZ265" s="32"/>
      <c r="IA265" s="32"/>
      <c r="IB265" s="32"/>
      <c r="IC265" s="32"/>
      <c r="ID265" s="32"/>
      <c r="IE265" s="32"/>
      <c r="IF265" s="32"/>
      <c r="IG265" s="32"/>
      <c r="IH265" s="32"/>
      <c r="II265" s="32"/>
      <c r="IJ265" s="32"/>
      <c r="IK265" s="32"/>
      <c r="IL265" s="32"/>
      <c r="IM265" s="32"/>
      <c r="IN265" s="32"/>
      <c r="IO265" s="32"/>
      <c r="IP265" s="32"/>
      <c r="IQ265" s="32"/>
      <c r="IR265" s="32"/>
      <c r="IS265" s="32"/>
      <c r="IT265" s="32"/>
      <c r="IU265" s="32"/>
      <c r="IV265" s="32"/>
      <c r="IW265" s="32"/>
      <c r="IX265" s="32"/>
      <c r="IY265" s="32"/>
      <c r="IZ265" s="32"/>
      <c r="JA265" s="32"/>
      <c r="JB265" s="32"/>
      <c r="JC265" s="32"/>
      <c r="JD265" s="32"/>
      <c r="JE265" s="32"/>
      <c r="JF265" s="32"/>
      <c r="JG265" s="32"/>
      <c r="JH265" s="32"/>
      <c r="JI265" s="32"/>
      <c r="JJ265" s="32"/>
      <c r="JK265" s="32"/>
      <c r="JL265" s="32"/>
      <c r="JM265" s="32"/>
      <c r="JN265" s="32"/>
      <c r="JO265" s="32"/>
      <c r="JP265" s="32"/>
      <c r="JQ265" s="32"/>
      <c r="JR265" s="32"/>
      <c r="JS265" s="32"/>
      <c r="JT265" s="32"/>
      <c r="JU265" s="32"/>
      <c r="JV265" s="32"/>
      <c r="JW265" s="32"/>
      <c r="JX265" s="32"/>
      <c r="JY265" s="32"/>
      <c r="JZ265" s="32"/>
      <c r="KA265" s="32"/>
      <c r="KB265" s="32"/>
      <c r="KC265" s="32"/>
      <c r="KD265" s="32"/>
      <c r="KE265" s="32"/>
      <c r="KF265" s="32"/>
      <c r="KG265" s="32"/>
      <c r="KH265" s="32"/>
      <c r="KI265" s="32"/>
      <c r="KJ265" s="32"/>
      <c r="KK265" s="32"/>
      <c r="KL265" s="32"/>
      <c r="KM265" s="32"/>
      <c r="KN265" s="32"/>
      <c r="KO265" s="32"/>
      <c r="KP265" s="32"/>
      <c r="KQ265" s="32"/>
      <c r="KR265" s="32"/>
      <c r="KS265" s="32"/>
      <c r="KT265" s="32"/>
      <c r="KU265" s="32"/>
      <c r="KV265" s="32"/>
      <c r="KW265" s="32"/>
      <c r="KX265" s="32"/>
      <c r="KY265" s="32"/>
      <c r="KZ265" s="32"/>
      <c r="LA265" s="32"/>
      <c r="LB265" s="32"/>
      <c r="LC265" s="32"/>
      <c r="LD265" s="32"/>
      <c r="LE265" s="32"/>
      <c r="LF265" s="32"/>
      <c r="LG265" s="32"/>
      <c r="LH265" s="32"/>
      <c r="LI265" s="32"/>
      <c r="LJ265" s="32"/>
      <c r="LK265" s="32"/>
      <c r="LL265" s="32"/>
      <c r="LM265" s="32"/>
      <c r="LN265" s="32"/>
      <c r="LO265" s="32"/>
      <c r="LP265" s="32"/>
      <c r="LQ265" s="32"/>
      <c r="LR265" s="32"/>
      <c r="LS265" s="32"/>
      <c r="LT265" s="32"/>
      <c r="LU265" s="32"/>
      <c r="LV265" s="32"/>
      <c r="LW265" s="32"/>
      <c r="LX265" s="32"/>
      <c r="LY265" s="32"/>
      <c r="LZ265" s="32"/>
      <c r="MA265" s="32"/>
      <c r="MB265" s="32"/>
      <c r="MC265" s="32"/>
      <c r="MD265" s="32"/>
      <c r="ME265" s="32"/>
      <c r="MF265" s="32"/>
      <c r="MG265" s="32"/>
      <c r="MH265" s="32"/>
      <c r="MI265" s="32"/>
      <c r="MJ265" s="32"/>
      <c r="MK265" s="32"/>
      <c r="ML265" s="32"/>
      <c r="MM265" s="32"/>
      <c r="MN265" s="32"/>
      <c r="MO265" s="32"/>
      <c r="MP265" s="32"/>
      <c r="MQ265" s="32"/>
      <c r="MR265" s="32"/>
      <c r="MS265" s="32"/>
      <c r="MT265" s="32"/>
      <c r="MU265" s="32"/>
      <c r="MV265" s="32"/>
      <c r="MW265" s="32"/>
      <c r="MX265" s="32"/>
      <c r="MY265" s="32"/>
      <c r="MZ265" s="32"/>
      <c r="NA265" s="32"/>
      <c r="NB265" s="32"/>
      <c r="NC265" s="32"/>
      <c r="ND265" s="32"/>
      <c r="NE265" s="32"/>
      <c r="NF265" s="32"/>
      <c r="NG265" s="32"/>
      <c r="NH265" s="32"/>
      <c r="NI265" s="32"/>
      <c r="NJ265" s="32"/>
      <c r="NK265" s="32"/>
      <c r="NL265" s="32"/>
      <c r="NM265" s="32"/>
      <c r="NN265" s="32"/>
      <c r="NO265" s="32"/>
      <c r="NP265" s="32"/>
      <c r="NQ265" s="32"/>
      <c r="NR265" s="32"/>
      <c r="NS265" s="32"/>
      <c r="NT265" s="32"/>
      <c r="NU265" s="32"/>
      <c r="NV265" s="32"/>
      <c r="NW265" s="32"/>
      <c r="NX265" s="32"/>
      <c r="NY265" s="32"/>
      <c r="NZ265" s="32"/>
      <c r="OA265" s="32"/>
      <c r="OB265" s="32"/>
      <c r="OC265" s="32"/>
      <c r="OD265" s="32"/>
      <c r="OE265" s="32"/>
      <c r="OF265" s="32"/>
      <c r="OG265" s="32"/>
      <c r="OH265" s="32"/>
      <c r="OI265" s="32"/>
      <c r="OJ265" s="32"/>
      <c r="OK265" s="32"/>
      <c r="OL265" s="32"/>
      <c r="OM265" s="32"/>
      <c r="ON265" s="32"/>
      <c r="OO265" s="32"/>
      <c r="OP265" s="32"/>
      <c r="OQ265" s="32"/>
      <c r="OR265" s="32"/>
      <c r="OS265" s="32"/>
      <c r="OT265" s="32"/>
      <c r="OU265" s="32"/>
      <c r="OV265" s="32"/>
      <c r="OW265" s="32"/>
      <c r="OX265" s="32"/>
      <c r="OY265" s="32"/>
      <c r="OZ265" s="32"/>
      <c r="PA265" s="32"/>
      <c r="PB265" s="32"/>
      <c r="PC265" s="32"/>
      <c r="PD265" s="32"/>
      <c r="PE265" s="32"/>
      <c r="PF265" s="32"/>
      <c r="PG265" s="32"/>
      <c r="PH265" s="32"/>
      <c r="PI265" s="32"/>
      <c r="PJ265" s="32"/>
      <c r="PK265" s="32"/>
      <c r="PL265" s="32"/>
      <c r="PM265" s="32"/>
      <c r="PN265" s="32"/>
      <c r="PO265" s="32"/>
      <c r="PP265" s="32"/>
      <c r="PQ265" s="32"/>
      <c r="PR265" s="32"/>
      <c r="PS265" s="32"/>
      <c r="PT265" s="32"/>
      <c r="PU265" s="32"/>
      <c r="PV265" s="32"/>
      <c r="PW265" s="32"/>
      <c r="PX265" s="32"/>
      <c r="PY265" s="32"/>
      <c r="PZ265" s="32"/>
      <c r="QA265" s="32"/>
      <c r="QB265" s="32"/>
      <c r="QC265" s="32"/>
      <c r="QD265" s="32"/>
      <c r="QE265" s="32"/>
      <c r="QF265" s="32"/>
      <c r="QG265" s="32"/>
      <c r="QH265" s="32"/>
      <c r="QI265" s="32"/>
      <c r="QJ265" s="32"/>
      <c r="QK265" s="32"/>
      <c r="QL265" s="32"/>
      <c r="QM265" s="32"/>
      <c r="QN265" s="32"/>
      <c r="QO265" s="32"/>
      <c r="QP265" s="32"/>
      <c r="QQ265" s="32"/>
      <c r="QR265" s="32"/>
      <c r="QS265" s="32"/>
      <c r="QT265" s="32"/>
      <c r="QU265" s="32"/>
      <c r="QV265" s="32"/>
      <c r="QW265" s="32"/>
      <c r="QX265" s="32"/>
      <c r="QY265" s="32"/>
      <c r="QZ265" s="32"/>
      <c r="RA265" s="32"/>
      <c r="RB265" s="32"/>
      <c r="RC265" s="32"/>
      <c r="RD265" s="32"/>
      <c r="RE265" s="32"/>
      <c r="RF265" s="32"/>
      <c r="RG265" s="32"/>
      <c r="RH265" s="32"/>
      <c r="RI265" s="32"/>
      <c r="RJ265" s="32"/>
      <c r="RK265" s="32"/>
      <c r="RL265" s="32"/>
      <c r="RM265" s="32"/>
      <c r="RN265" s="32"/>
      <c r="RO265" s="32"/>
      <c r="RP265" s="32"/>
      <c r="RQ265" s="32"/>
      <c r="RR265" s="32"/>
      <c r="RS265" s="32"/>
      <c r="RT265" s="32"/>
      <c r="RU265" s="32"/>
      <c r="RV265" s="32"/>
      <c r="RW265" s="32"/>
      <c r="RX265" s="32"/>
      <c r="RY265" s="32"/>
      <c r="RZ265" s="32"/>
      <c r="SA265" s="32"/>
      <c r="SB265" s="32"/>
      <c r="SC265" s="32"/>
      <c r="SD265" s="32"/>
      <c r="SE265" s="32"/>
      <c r="SF265" s="32"/>
      <c r="SG265" s="32"/>
      <c r="SH265" s="32"/>
      <c r="SI265" s="32"/>
      <c r="SJ265" s="32"/>
      <c r="SK265" s="32"/>
      <c r="SL265" s="32"/>
      <c r="SM265" s="32"/>
      <c r="SN265" s="32"/>
      <c r="SO265" s="32"/>
      <c r="SP265" s="32"/>
      <c r="SQ265" s="32"/>
      <c r="SR265" s="32"/>
      <c r="SS265" s="32"/>
      <c r="ST265" s="32"/>
      <c r="SU265" s="32"/>
      <c r="SV265" s="32"/>
      <c r="SW265" s="32"/>
      <c r="SX265" s="32"/>
      <c r="SY265" s="32"/>
      <c r="SZ265" s="32"/>
      <c r="TA265" s="32"/>
      <c r="TB265" s="32"/>
      <c r="TC265" s="32"/>
      <c r="TD265" s="32"/>
      <c r="TE265" s="32"/>
      <c r="TF265" s="32"/>
      <c r="TG265" s="32"/>
      <c r="TH265" s="32"/>
      <c r="TI265" s="32"/>
      <c r="TJ265" s="32"/>
      <c r="TK265" s="32"/>
      <c r="TL265" s="32"/>
      <c r="TM265" s="32"/>
      <c r="TN265" s="32"/>
      <c r="TO265" s="32"/>
      <c r="TP265" s="32"/>
      <c r="TQ265" s="32"/>
      <c r="TR265" s="32"/>
      <c r="TS265" s="32"/>
      <c r="TT265" s="32"/>
      <c r="TU265" s="32"/>
      <c r="TV265" s="32"/>
      <c r="TW265" s="32"/>
      <c r="TX265" s="32"/>
      <c r="TY265" s="32"/>
      <c r="TZ265" s="32"/>
      <c r="UA265" s="32"/>
      <c r="UB265" s="32"/>
      <c r="UC265" s="32"/>
      <c r="UD265" s="32"/>
      <c r="UE265" s="32"/>
      <c r="UF265" s="32"/>
      <c r="UG265" s="32"/>
      <c r="UH265" s="32"/>
      <c r="UI265" s="32"/>
      <c r="UJ265" s="32"/>
      <c r="UK265" s="32"/>
      <c r="UL265" s="32"/>
      <c r="UM265" s="32"/>
      <c r="UN265" s="32"/>
      <c r="UO265" s="32"/>
      <c r="UP265" s="32"/>
      <c r="UQ265" s="32"/>
      <c r="UR265" s="32"/>
      <c r="US265" s="32"/>
      <c r="UT265" s="32"/>
      <c r="UU265" s="32"/>
      <c r="UV265" s="32"/>
      <c r="UW265" s="32"/>
      <c r="UX265" s="32"/>
      <c r="UY265" s="32"/>
      <c r="UZ265" s="32"/>
      <c r="VA265" s="32"/>
      <c r="VB265" s="32"/>
      <c r="VC265" s="32"/>
      <c r="VD265" s="32"/>
      <c r="VE265" s="32"/>
      <c r="VF265" s="32"/>
      <c r="VG265" s="32"/>
      <c r="VH265" s="32"/>
      <c r="VI265" s="32"/>
      <c r="VJ265" s="32"/>
      <c r="VK265" s="32"/>
      <c r="VL265" s="32"/>
      <c r="VM265" s="32"/>
      <c r="VN265" s="32"/>
      <c r="VO265" s="32"/>
      <c r="VP265" s="32"/>
      <c r="VQ265" s="32"/>
      <c r="VR265" s="32"/>
      <c r="VS265" s="32"/>
      <c r="VT265" s="32"/>
      <c r="VU265" s="32"/>
      <c r="VV265" s="32"/>
      <c r="VW265" s="32"/>
      <c r="VX265" s="32"/>
      <c r="VY265" s="32"/>
      <c r="VZ265" s="32"/>
      <c r="WA265" s="32"/>
      <c r="WB265" s="32"/>
      <c r="WC265" s="32"/>
      <c r="WD265" s="32"/>
      <c r="WE265" s="32"/>
      <c r="WF265" s="32"/>
      <c r="WG265" s="32"/>
      <c r="WH265" s="32"/>
      <c r="WI265" s="32"/>
      <c r="WJ265" s="32"/>
      <c r="WK265" s="32"/>
      <c r="WL265" s="32"/>
      <c r="WM265" s="32"/>
      <c r="WN265" s="32"/>
      <c r="WO265" s="32"/>
      <c r="WP265" s="32"/>
      <c r="WQ265" s="32"/>
      <c r="WR265" s="32"/>
      <c r="WS265" s="32"/>
      <c r="WT265" s="32"/>
      <c r="WU265" s="32"/>
      <c r="WV265" s="32"/>
      <c r="WW265" s="32"/>
      <c r="WX265" s="32"/>
      <c r="WY265" s="32"/>
      <c r="WZ265" s="32"/>
      <c r="XA265" s="32"/>
      <c r="XB265" s="32"/>
      <c r="XC265" s="32"/>
      <c r="XD265" s="32"/>
      <c r="XE265" s="32"/>
      <c r="XF265" s="32"/>
      <c r="XG265" s="32"/>
      <c r="XH265" s="32"/>
      <c r="XI265" s="32"/>
      <c r="XJ265" s="32"/>
      <c r="XK265" s="32"/>
      <c r="XL265" s="32"/>
      <c r="XM265" s="32"/>
      <c r="XN265" s="32"/>
      <c r="XO265" s="32"/>
      <c r="XP265" s="32"/>
      <c r="XQ265" s="32"/>
      <c r="XR265" s="32"/>
      <c r="XS265" s="32"/>
      <c r="XT265" s="32"/>
      <c r="XU265" s="32"/>
      <c r="XV265" s="32"/>
      <c r="XW265" s="32"/>
      <c r="XX265" s="32"/>
      <c r="XY265" s="32"/>
      <c r="XZ265" s="32"/>
      <c r="YA265" s="32"/>
      <c r="YB265" s="32"/>
      <c r="YC265" s="32"/>
      <c r="YD265" s="32"/>
      <c r="YE265" s="32"/>
      <c r="YF265" s="32"/>
      <c r="YG265" s="32"/>
      <c r="YH265" s="32"/>
      <c r="YI265" s="32"/>
      <c r="YJ265" s="32"/>
      <c r="YK265" s="32"/>
      <c r="YL265" s="32"/>
      <c r="YM265" s="32"/>
      <c r="YN265" s="32"/>
      <c r="YO265" s="32"/>
      <c r="YP265" s="32"/>
      <c r="YQ265" s="32"/>
      <c r="YR265" s="32"/>
      <c r="YS265" s="32"/>
      <c r="YT265" s="32"/>
      <c r="YU265" s="32"/>
      <c r="YV265" s="32"/>
      <c r="YW265" s="32"/>
      <c r="YX265" s="32"/>
      <c r="YY265" s="32"/>
      <c r="YZ265" s="32"/>
      <c r="ZA265" s="32"/>
      <c r="ZB265" s="32"/>
      <c r="ZC265" s="32"/>
      <c r="ZD265" s="32"/>
      <c r="ZE265" s="32"/>
      <c r="ZF265" s="32"/>
      <c r="ZG265" s="32"/>
      <c r="ZH265" s="32"/>
      <c r="ZI265" s="32"/>
      <c r="ZJ265" s="32"/>
      <c r="ZK265" s="32"/>
      <c r="ZL265" s="32"/>
      <c r="ZM265" s="32"/>
      <c r="ZN265" s="32"/>
      <c r="ZO265" s="32"/>
      <c r="ZP265" s="32"/>
      <c r="ZQ265" s="32"/>
      <c r="ZR265" s="32"/>
      <c r="ZS265" s="32"/>
      <c r="ZT265" s="32"/>
      <c r="ZU265" s="32"/>
      <c r="ZV265" s="32"/>
      <c r="ZW265" s="32"/>
      <c r="ZX265" s="32"/>
      <c r="ZY265" s="32"/>
      <c r="ZZ265" s="32"/>
      <c r="AAA265" s="32"/>
      <c r="AAB265" s="32"/>
      <c r="AAC265" s="32"/>
      <c r="AAD265" s="32"/>
      <c r="AAE265" s="32"/>
      <c r="AAF265" s="32"/>
      <c r="AAG265" s="32"/>
      <c r="AAH265" s="32"/>
      <c r="AAI265" s="32"/>
      <c r="AAJ265" s="32"/>
      <c r="AAK265" s="32"/>
      <c r="AAL265" s="32"/>
      <c r="AAM265" s="32"/>
      <c r="AAN265" s="32"/>
      <c r="AAO265" s="32"/>
      <c r="AAP265" s="32"/>
      <c r="AAQ265" s="32"/>
      <c r="AAR265" s="32"/>
      <c r="AAS265" s="32"/>
      <c r="AAT265" s="32"/>
      <c r="AAU265" s="32"/>
      <c r="AAV265" s="32"/>
      <c r="AAW265" s="32"/>
      <c r="AAX265" s="32"/>
      <c r="AAY265" s="32"/>
      <c r="AAZ265" s="32"/>
      <c r="ABA265" s="32"/>
      <c r="ABB265" s="32"/>
      <c r="ABC265" s="32"/>
      <c r="ABD265" s="32"/>
      <c r="ABE265" s="32"/>
      <c r="ABF265" s="32"/>
      <c r="ABG265" s="32"/>
      <c r="ABH265" s="32"/>
      <c r="ABI265" s="32"/>
      <c r="ABJ265" s="32"/>
      <c r="ABK265" s="32"/>
      <c r="ABL265" s="32"/>
      <c r="ABM265" s="32"/>
      <c r="ABN265" s="32"/>
      <c r="ABO265" s="32"/>
      <c r="ABP265" s="32"/>
      <c r="ABQ265" s="32"/>
      <c r="ABR265" s="32"/>
      <c r="ABS265" s="32"/>
      <c r="ABT265" s="32"/>
      <c r="ABU265" s="32"/>
      <c r="ABV265" s="32"/>
      <c r="ABW265" s="32"/>
      <c r="ABX265" s="32"/>
      <c r="ABY265" s="32"/>
      <c r="ABZ265" s="32"/>
      <c r="ACA265" s="32"/>
      <c r="ACB265" s="32"/>
      <c r="ACC265" s="32"/>
      <c r="ACD265" s="32"/>
      <c r="ACE265" s="32"/>
      <c r="ACF265" s="32"/>
      <c r="ACG265" s="32"/>
      <c r="ACH265" s="32"/>
      <c r="ACI265" s="32"/>
      <c r="ACJ265" s="32"/>
      <c r="ACK265" s="32"/>
      <c r="ACL265" s="32"/>
      <c r="ACM265" s="32"/>
      <c r="ACN265" s="32"/>
      <c r="ACO265" s="32"/>
      <c r="ACP265" s="32"/>
      <c r="ACQ265" s="32"/>
      <c r="ACR265" s="32"/>
      <c r="ACS265" s="32"/>
      <c r="ACT265" s="32"/>
      <c r="ACU265" s="32"/>
      <c r="ACV265" s="32"/>
      <c r="ACW265" s="32"/>
      <c r="ACX265" s="32"/>
      <c r="ACY265" s="32"/>
      <c r="ACZ265" s="32"/>
      <c r="ADA265" s="32"/>
      <c r="ADB265" s="32"/>
      <c r="ADC265" s="32"/>
      <c r="ADD265" s="32"/>
      <c r="ADE265" s="32"/>
      <c r="ADF265" s="32"/>
      <c r="ADG265" s="32"/>
      <c r="ADH265" s="32"/>
      <c r="ADI265" s="32"/>
      <c r="ADJ265" s="32"/>
      <c r="ADK265" s="32"/>
      <c r="ADL265" s="32"/>
      <c r="ADM265" s="32"/>
      <c r="ADN265" s="32"/>
      <c r="ADO265" s="32"/>
      <c r="ADP265" s="32"/>
      <c r="ADQ265" s="32"/>
      <c r="ADR265" s="32"/>
      <c r="ADS265" s="32"/>
      <c r="ADT265" s="32"/>
      <c r="ADU265" s="32"/>
      <c r="ADV265" s="32"/>
      <c r="ADW265" s="32"/>
      <c r="ADX265" s="32"/>
      <c r="ADY265" s="32"/>
      <c r="ADZ265" s="32"/>
      <c r="AEA265" s="32"/>
      <c r="AEB265" s="32"/>
      <c r="AEC265" s="32"/>
      <c r="AED265" s="32"/>
      <c r="AEE265" s="32"/>
      <c r="AEF265" s="32"/>
      <c r="AEG265" s="32"/>
      <c r="AEH265" s="32"/>
      <c r="AEI265" s="32"/>
      <c r="AEJ265" s="32"/>
      <c r="AEK265" s="32"/>
      <c r="AEL265" s="32"/>
      <c r="AEM265" s="32"/>
      <c r="AEN265" s="32"/>
      <c r="AEO265" s="32"/>
      <c r="AEP265" s="32"/>
      <c r="AEQ265" s="32"/>
      <c r="AER265" s="32"/>
      <c r="AES265" s="32"/>
      <c r="AET265" s="32"/>
      <c r="AEU265" s="32"/>
      <c r="AEV265" s="32"/>
      <c r="AEW265" s="32"/>
      <c r="AEX265" s="32"/>
      <c r="AEY265" s="32"/>
      <c r="AEZ265" s="32"/>
      <c r="AFA265" s="32"/>
      <c r="AFB265" s="32"/>
      <c r="AFC265" s="32"/>
      <c r="AFD265" s="32"/>
      <c r="AFE265" s="32"/>
      <c r="AFF265" s="32"/>
      <c r="AFG265" s="32"/>
      <c r="AFH265" s="32"/>
      <c r="AFI265" s="32"/>
      <c r="AFJ265" s="32"/>
      <c r="AFK265" s="32"/>
      <c r="AFL265" s="32"/>
      <c r="AFM265" s="32"/>
      <c r="AFN265" s="32"/>
      <c r="AFO265" s="32"/>
      <c r="AFP265" s="32"/>
      <c r="AFQ265" s="32"/>
      <c r="AFR265" s="32"/>
      <c r="AFS265" s="32"/>
      <c r="AFT265" s="32"/>
      <c r="AFU265" s="32"/>
      <c r="AFV265" s="32"/>
      <c r="AFW265" s="32"/>
      <c r="AFX265" s="32"/>
      <c r="AFY265" s="32"/>
      <c r="AFZ265" s="32"/>
      <c r="AGA265" s="32"/>
      <c r="AGB265" s="32"/>
      <c r="AGC265" s="32"/>
      <c r="AGD265" s="32"/>
      <c r="AGE265" s="32"/>
      <c r="AGF265" s="32"/>
      <c r="AGG265" s="32"/>
      <c r="AGH265" s="32"/>
      <c r="AGI265" s="32"/>
      <c r="AGJ265" s="32"/>
      <c r="AGK265" s="32"/>
      <c r="AGL265" s="32"/>
      <c r="AGM265" s="32"/>
      <c r="AGN265" s="32"/>
      <c r="AGO265" s="32"/>
      <c r="AGP265" s="32"/>
      <c r="AGQ265" s="32"/>
      <c r="AGR265" s="32"/>
      <c r="AGS265" s="32"/>
      <c r="AGT265" s="32"/>
      <c r="AGU265" s="32"/>
      <c r="AGV265" s="32"/>
      <c r="AGW265" s="32"/>
      <c r="AGX265" s="32"/>
      <c r="AGY265" s="32"/>
      <c r="AGZ265" s="32"/>
      <c r="AHA265" s="32"/>
      <c r="AHB265" s="32"/>
      <c r="AHC265" s="32"/>
      <c r="AHD265" s="32"/>
      <c r="AHE265" s="32"/>
      <c r="AHF265" s="32"/>
      <c r="AHG265" s="32"/>
      <c r="AHH265" s="32"/>
      <c r="AHI265" s="32"/>
      <c r="AHJ265" s="32"/>
      <c r="AHK265" s="32"/>
      <c r="AHL265" s="32"/>
      <c r="AHM265" s="32"/>
      <c r="AHN265" s="32"/>
      <c r="AHO265" s="32"/>
      <c r="AHP265" s="32"/>
      <c r="AHQ265" s="32"/>
      <c r="AHR265" s="32"/>
      <c r="AHS265" s="32"/>
      <c r="AHT265" s="32"/>
      <c r="AHU265" s="32"/>
      <c r="AHV265" s="32"/>
      <c r="AHW265" s="32"/>
      <c r="AHX265" s="32"/>
      <c r="AHY265" s="32"/>
      <c r="AHZ265" s="32"/>
      <c r="AIA265" s="32"/>
      <c r="AIB265" s="32"/>
      <c r="AIC265" s="32"/>
      <c r="AID265" s="32"/>
      <c r="AIE265" s="32"/>
      <c r="AIF265" s="32"/>
      <c r="AIG265" s="32"/>
      <c r="AIH265" s="32"/>
      <c r="AII265" s="32"/>
      <c r="AIJ265" s="32"/>
      <c r="AIK265" s="32"/>
      <c r="AIL265" s="32"/>
      <c r="AIM265" s="32"/>
      <c r="AIN265" s="32"/>
      <c r="AIO265" s="32"/>
      <c r="AIP265" s="32"/>
      <c r="AIQ265" s="32"/>
      <c r="AIR265" s="32"/>
      <c r="AIS265" s="32"/>
      <c r="AIT265" s="32"/>
      <c r="AIU265" s="32"/>
      <c r="AIV265" s="32"/>
      <c r="AIW265" s="32"/>
      <c r="AIX265" s="32"/>
      <c r="AIY265" s="32"/>
      <c r="AIZ265" s="32"/>
      <c r="AJA265" s="32"/>
      <c r="AJB265" s="32"/>
      <c r="AJC265" s="32"/>
      <c r="AJD265" s="32"/>
      <c r="AJE265" s="32"/>
      <c r="AJF265" s="32"/>
      <c r="AJG265" s="32"/>
      <c r="AJH265" s="32"/>
      <c r="AJI265" s="32"/>
      <c r="AJJ265" s="32"/>
      <c r="AJK265" s="32"/>
      <c r="AJL265" s="32"/>
      <c r="AJM265" s="32"/>
      <c r="AJN265" s="32"/>
      <c r="AJO265" s="32"/>
      <c r="AJP265" s="32"/>
      <c r="AJQ265" s="32"/>
      <c r="AJR265" s="32"/>
      <c r="AJS265" s="32"/>
      <c r="AJT265" s="32"/>
      <c r="AJU265" s="32"/>
      <c r="AJV265" s="32"/>
      <c r="AJW265" s="32"/>
      <c r="AJX265" s="32"/>
      <c r="AJY265" s="32"/>
      <c r="AJZ265" s="32"/>
      <c r="AKA265" s="32"/>
      <c r="AKB265" s="32"/>
      <c r="AKC265" s="32"/>
      <c r="AKD265" s="32"/>
      <c r="AKE265" s="32"/>
      <c r="AKF265" s="32"/>
      <c r="AKG265" s="32"/>
      <c r="AKH265" s="32"/>
      <c r="AKI265" s="32"/>
      <c r="AKJ265" s="32"/>
      <c r="AKK265" s="32"/>
      <c r="AKL265" s="32"/>
      <c r="AKM265" s="32"/>
      <c r="AKN265" s="32"/>
      <c r="AKO265" s="32"/>
      <c r="AKP265" s="32"/>
      <c r="AKQ265" s="32"/>
      <c r="AKR265" s="32"/>
      <c r="AKS265" s="32"/>
      <c r="AKT265" s="32"/>
      <c r="AKU265" s="32"/>
      <c r="AKV265" s="32"/>
      <c r="AKW265" s="32"/>
      <c r="AKX265" s="32"/>
      <c r="AKY265" s="32"/>
      <c r="AKZ265" s="32"/>
      <c r="ALA265" s="32"/>
      <c r="ALB265" s="32"/>
      <c r="ALC265" s="32"/>
      <c r="ALD265" s="32"/>
      <c r="ALE265" s="32"/>
      <c r="ALF265" s="32"/>
      <c r="ALG265" s="32"/>
      <c r="ALH265" s="32"/>
      <c r="ALI265" s="32"/>
      <c r="ALJ265" s="32"/>
      <c r="ALK265" s="32"/>
      <c r="ALL265" s="32"/>
      <c r="ALM265" s="32"/>
      <c r="ALN265" s="32"/>
      <c r="ALO265" s="32"/>
      <c r="ALP265" s="32"/>
      <c r="ALQ265" s="32"/>
      <c r="ALR265" s="32"/>
      <c r="ALS265" s="32"/>
      <c r="ALT265" s="32"/>
      <c r="ALU265" s="32"/>
      <c r="ALV265" s="32"/>
      <c r="ALW265" s="32"/>
      <c r="ALX265" s="32"/>
      <c r="ALY265" s="32"/>
      <c r="ALZ265" s="32"/>
      <c r="AMA265" s="32"/>
      <c r="AMB265" s="32"/>
      <c r="AMC265" s="32"/>
      <c r="AMD265" s="32"/>
      <c r="AME265" s="32"/>
      <c r="AMF265" s="32"/>
      <c r="AMG265" s="32"/>
      <c r="AMH265" s="32"/>
      <c r="AMI265" s="32"/>
      <c r="AMJ265" s="32"/>
      <c r="AMK265" s="32"/>
      <c r="AML265" s="32"/>
      <c r="AMM265" s="32"/>
      <c r="AMN265" s="32"/>
      <c r="AMO265" s="32"/>
      <c r="AMP265" s="32"/>
      <c r="AMQ265" s="32"/>
      <c r="AMR265" s="32"/>
      <c r="AMS265" s="32"/>
      <c r="AMT265" s="32"/>
      <c r="AMU265" s="32"/>
      <c r="AMV265" s="32"/>
      <c r="AMW265" s="32"/>
    </row>
    <row r="266" spans="1:1037" ht="180" hidden="1" thickTop="1" thickBot="1" x14ac:dyDescent="0.25">
      <c r="A266" s="23" t="s">
        <v>1716</v>
      </c>
      <c r="B266" s="23" t="s">
        <v>900</v>
      </c>
      <c r="C266" s="23" t="s">
        <v>32</v>
      </c>
      <c r="D266" s="23" t="s">
        <v>83</v>
      </c>
      <c r="E266" s="23" t="s">
        <v>1050</v>
      </c>
      <c r="F266" s="23" t="s">
        <v>1256</v>
      </c>
      <c r="G266" s="23" t="s">
        <v>1256</v>
      </c>
      <c r="H266" s="23" t="s">
        <v>1058</v>
      </c>
      <c r="I266" s="24" t="s">
        <v>44</v>
      </c>
      <c r="J266" s="189" t="str">
        <f>+VLOOKUP(I266,Feuil1!A:C,2,FALSE)</f>
        <v>R6-3-1-4</v>
      </c>
      <c r="K266" s="23" t="s">
        <v>946</v>
      </c>
      <c r="L266" s="23"/>
      <c r="M266" s="59">
        <v>4</v>
      </c>
      <c r="N266" s="60">
        <v>4</v>
      </c>
      <c r="O266" s="42">
        <f t="shared" si="20"/>
        <v>16</v>
      </c>
      <c r="P266" s="42">
        <f t="shared" si="21"/>
        <v>3</v>
      </c>
      <c r="Q266" s="45" t="s">
        <v>947</v>
      </c>
      <c r="R266" s="59">
        <v>3</v>
      </c>
      <c r="S266" s="25" t="s">
        <v>948</v>
      </c>
      <c r="T266" s="59">
        <v>3</v>
      </c>
      <c r="U266" s="25" t="s">
        <v>949</v>
      </c>
      <c r="V266" s="59">
        <v>5</v>
      </c>
      <c r="W266" s="41">
        <f t="shared" si="22"/>
        <v>11</v>
      </c>
      <c r="X266" s="50">
        <f t="shared" si="23"/>
        <v>1</v>
      </c>
      <c r="Y266" s="52">
        <f t="shared" si="24"/>
        <v>3</v>
      </c>
      <c r="Z266" s="23"/>
      <c r="AA266" s="57" t="s">
        <v>1742</v>
      </c>
      <c r="AB266" s="221">
        <v>45078</v>
      </c>
      <c r="AC266" s="29"/>
      <c r="AD266" s="29"/>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2"/>
      <c r="FH266" s="32"/>
      <c r="FI266" s="32"/>
      <c r="FJ266" s="32"/>
      <c r="FK266" s="32"/>
      <c r="FL266" s="32"/>
      <c r="FM266" s="32"/>
      <c r="FN266" s="32"/>
      <c r="FO266" s="32"/>
      <c r="FP266" s="32"/>
      <c r="FQ266" s="32"/>
      <c r="FR266" s="32"/>
      <c r="FS266" s="32"/>
      <c r="FT266" s="32"/>
      <c r="FU266" s="32"/>
      <c r="FV266" s="32"/>
      <c r="FW266" s="32"/>
      <c r="FX266" s="32"/>
      <c r="FY266" s="32"/>
      <c r="FZ266" s="32"/>
      <c r="GA266" s="32"/>
      <c r="GB266" s="32"/>
      <c r="GC266" s="32"/>
      <c r="GD266" s="32"/>
      <c r="GE266" s="32"/>
      <c r="GF266" s="32"/>
      <c r="GG266" s="32"/>
      <c r="GH266" s="32"/>
      <c r="GI266" s="32"/>
      <c r="GJ266" s="32"/>
      <c r="GK266" s="32"/>
      <c r="GL266" s="32"/>
      <c r="GM266" s="32"/>
      <c r="GN266" s="32"/>
      <c r="GO266" s="32"/>
      <c r="GP266" s="32"/>
      <c r="GQ266" s="32"/>
      <c r="GR266" s="32"/>
      <c r="GS266" s="32"/>
      <c r="GT266" s="32"/>
      <c r="GU266" s="32"/>
      <c r="GV266" s="32"/>
      <c r="GW266" s="32"/>
      <c r="GX266" s="32"/>
      <c r="GY266" s="32"/>
      <c r="GZ266" s="32"/>
      <c r="HA266" s="32"/>
      <c r="HB266" s="32"/>
      <c r="HC266" s="32"/>
      <c r="HD266" s="32"/>
      <c r="HE266" s="32"/>
      <c r="HF266" s="32"/>
      <c r="HG266" s="32"/>
      <c r="HH266" s="32"/>
      <c r="HI266" s="32"/>
      <c r="HJ266" s="32"/>
      <c r="HK266" s="32"/>
      <c r="HL266" s="32"/>
      <c r="HM266" s="32"/>
      <c r="HN266" s="32"/>
      <c r="HO266" s="32"/>
      <c r="HP266" s="32"/>
      <c r="HQ266" s="32"/>
      <c r="HR266" s="32"/>
      <c r="HS266" s="32"/>
      <c r="HT266" s="32"/>
      <c r="HU266" s="32"/>
      <c r="HV266" s="32"/>
      <c r="HW266" s="32"/>
      <c r="HX266" s="32"/>
      <c r="HY266" s="32"/>
      <c r="HZ266" s="32"/>
      <c r="IA266" s="32"/>
      <c r="IB266" s="32"/>
      <c r="IC266" s="32"/>
      <c r="ID266" s="32"/>
      <c r="IE266" s="32"/>
      <c r="IF266" s="32"/>
      <c r="IG266" s="32"/>
      <c r="IH266" s="32"/>
      <c r="II266" s="32"/>
      <c r="IJ266" s="32"/>
      <c r="IK266" s="32"/>
      <c r="IL266" s="32"/>
      <c r="IM266" s="32"/>
      <c r="IN266" s="32"/>
      <c r="IO266" s="32"/>
      <c r="IP266" s="32"/>
      <c r="IQ266" s="32"/>
      <c r="IR266" s="32"/>
      <c r="IS266" s="32"/>
      <c r="IT266" s="32"/>
      <c r="IU266" s="32"/>
      <c r="IV266" s="32"/>
      <c r="IW266" s="32"/>
      <c r="IX266" s="32"/>
      <c r="IY266" s="32"/>
      <c r="IZ266" s="32"/>
      <c r="JA266" s="32"/>
      <c r="JB266" s="32"/>
      <c r="JC266" s="32"/>
      <c r="JD266" s="32"/>
      <c r="JE266" s="32"/>
      <c r="JF266" s="32"/>
      <c r="JG266" s="32"/>
      <c r="JH266" s="32"/>
      <c r="JI266" s="32"/>
      <c r="JJ266" s="32"/>
      <c r="JK266" s="32"/>
      <c r="JL266" s="32"/>
      <c r="JM266" s="32"/>
      <c r="JN266" s="32"/>
      <c r="JO266" s="32"/>
      <c r="JP266" s="32"/>
      <c r="JQ266" s="32"/>
      <c r="JR266" s="32"/>
      <c r="JS266" s="32"/>
      <c r="JT266" s="32"/>
      <c r="JU266" s="32"/>
      <c r="JV266" s="32"/>
      <c r="JW266" s="32"/>
      <c r="JX266" s="32"/>
      <c r="JY266" s="32"/>
      <c r="JZ266" s="32"/>
      <c r="KA266" s="32"/>
      <c r="KB266" s="32"/>
      <c r="KC266" s="32"/>
      <c r="KD266" s="32"/>
      <c r="KE266" s="32"/>
      <c r="KF266" s="32"/>
      <c r="KG266" s="32"/>
      <c r="KH266" s="32"/>
      <c r="KI266" s="32"/>
      <c r="KJ266" s="32"/>
      <c r="KK266" s="32"/>
      <c r="KL266" s="32"/>
      <c r="KM266" s="32"/>
      <c r="KN266" s="32"/>
      <c r="KO266" s="32"/>
      <c r="KP266" s="32"/>
      <c r="KQ266" s="32"/>
      <c r="KR266" s="32"/>
      <c r="KS266" s="32"/>
      <c r="KT266" s="32"/>
      <c r="KU266" s="32"/>
      <c r="KV266" s="32"/>
      <c r="KW266" s="32"/>
      <c r="KX266" s="32"/>
      <c r="KY266" s="32"/>
      <c r="KZ266" s="32"/>
      <c r="LA266" s="32"/>
      <c r="LB266" s="32"/>
      <c r="LC266" s="32"/>
      <c r="LD266" s="32"/>
      <c r="LE266" s="32"/>
      <c r="LF266" s="32"/>
      <c r="LG266" s="32"/>
      <c r="LH266" s="32"/>
      <c r="LI266" s="32"/>
      <c r="LJ266" s="32"/>
      <c r="LK266" s="32"/>
      <c r="LL266" s="32"/>
      <c r="LM266" s="32"/>
      <c r="LN266" s="32"/>
      <c r="LO266" s="32"/>
      <c r="LP266" s="32"/>
      <c r="LQ266" s="32"/>
      <c r="LR266" s="32"/>
      <c r="LS266" s="32"/>
      <c r="LT266" s="32"/>
      <c r="LU266" s="32"/>
      <c r="LV266" s="32"/>
      <c r="LW266" s="32"/>
      <c r="LX266" s="32"/>
      <c r="LY266" s="32"/>
      <c r="LZ266" s="32"/>
      <c r="MA266" s="32"/>
      <c r="MB266" s="32"/>
      <c r="MC266" s="32"/>
      <c r="MD266" s="32"/>
      <c r="ME266" s="32"/>
      <c r="MF266" s="32"/>
      <c r="MG266" s="32"/>
      <c r="MH266" s="32"/>
      <c r="MI266" s="32"/>
      <c r="MJ266" s="32"/>
      <c r="MK266" s="32"/>
      <c r="ML266" s="32"/>
      <c r="MM266" s="32"/>
      <c r="MN266" s="32"/>
      <c r="MO266" s="32"/>
      <c r="MP266" s="32"/>
      <c r="MQ266" s="32"/>
      <c r="MR266" s="32"/>
      <c r="MS266" s="32"/>
      <c r="MT266" s="32"/>
      <c r="MU266" s="32"/>
      <c r="MV266" s="32"/>
      <c r="MW266" s="32"/>
      <c r="MX266" s="32"/>
      <c r="MY266" s="32"/>
      <c r="MZ266" s="32"/>
      <c r="NA266" s="32"/>
      <c r="NB266" s="32"/>
      <c r="NC266" s="32"/>
      <c r="ND266" s="32"/>
      <c r="NE266" s="32"/>
      <c r="NF266" s="32"/>
      <c r="NG266" s="32"/>
      <c r="NH266" s="32"/>
      <c r="NI266" s="32"/>
      <c r="NJ266" s="32"/>
      <c r="NK266" s="32"/>
      <c r="NL266" s="32"/>
      <c r="NM266" s="32"/>
      <c r="NN266" s="32"/>
      <c r="NO266" s="32"/>
      <c r="NP266" s="32"/>
      <c r="NQ266" s="32"/>
      <c r="NR266" s="32"/>
      <c r="NS266" s="32"/>
      <c r="NT266" s="32"/>
      <c r="NU266" s="32"/>
      <c r="NV266" s="32"/>
      <c r="NW266" s="32"/>
      <c r="NX266" s="32"/>
      <c r="NY266" s="32"/>
      <c r="NZ266" s="32"/>
      <c r="OA266" s="32"/>
      <c r="OB266" s="32"/>
      <c r="OC266" s="32"/>
      <c r="OD266" s="32"/>
      <c r="OE266" s="32"/>
      <c r="OF266" s="32"/>
      <c r="OG266" s="32"/>
      <c r="OH266" s="32"/>
      <c r="OI266" s="32"/>
      <c r="OJ266" s="32"/>
      <c r="OK266" s="32"/>
      <c r="OL266" s="32"/>
      <c r="OM266" s="32"/>
      <c r="ON266" s="32"/>
      <c r="OO266" s="32"/>
      <c r="OP266" s="32"/>
      <c r="OQ266" s="32"/>
      <c r="OR266" s="32"/>
      <c r="OS266" s="32"/>
      <c r="OT266" s="32"/>
      <c r="OU266" s="32"/>
      <c r="OV266" s="32"/>
      <c r="OW266" s="32"/>
      <c r="OX266" s="32"/>
      <c r="OY266" s="32"/>
      <c r="OZ266" s="32"/>
      <c r="PA266" s="32"/>
      <c r="PB266" s="32"/>
      <c r="PC266" s="32"/>
      <c r="PD266" s="32"/>
      <c r="PE266" s="32"/>
      <c r="PF266" s="32"/>
      <c r="PG266" s="32"/>
      <c r="PH266" s="32"/>
      <c r="PI266" s="32"/>
      <c r="PJ266" s="32"/>
      <c r="PK266" s="32"/>
      <c r="PL266" s="32"/>
      <c r="PM266" s="32"/>
      <c r="PN266" s="32"/>
      <c r="PO266" s="32"/>
      <c r="PP266" s="32"/>
      <c r="PQ266" s="32"/>
      <c r="PR266" s="32"/>
      <c r="PS266" s="32"/>
      <c r="PT266" s="32"/>
      <c r="PU266" s="32"/>
      <c r="PV266" s="32"/>
      <c r="PW266" s="32"/>
      <c r="PX266" s="32"/>
      <c r="PY266" s="32"/>
      <c r="PZ266" s="32"/>
      <c r="QA266" s="32"/>
      <c r="QB266" s="32"/>
      <c r="QC266" s="32"/>
      <c r="QD266" s="32"/>
      <c r="QE266" s="32"/>
      <c r="QF266" s="32"/>
      <c r="QG266" s="32"/>
      <c r="QH266" s="32"/>
      <c r="QI266" s="32"/>
      <c r="QJ266" s="32"/>
      <c r="QK266" s="32"/>
      <c r="QL266" s="32"/>
      <c r="QM266" s="32"/>
      <c r="QN266" s="32"/>
      <c r="QO266" s="32"/>
      <c r="QP266" s="32"/>
      <c r="QQ266" s="32"/>
      <c r="QR266" s="32"/>
      <c r="QS266" s="32"/>
      <c r="QT266" s="32"/>
      <c r="QU266" s="32"/>
      <c r="QV266" s="32"/>
      <c r="QW266" s="32"/>
      <c r="QX266" s="32"/>
      <c r="QY266" s="32"/>
      <c r="QZ266" s="32"/>
      <c r="RA266" s="32"/>
      <c r="RB266" s="32"/>
      <c r="RC266" s="32"/>
      <c r="RD266" s="32"/>
      <c r="RE266" s="32"/>
      <c r="RF266" s="32"/>
      <c r="RG266" s="32"/>
      <c r="RH266" s="32"/>
      <c r="RI266" s="32"/>
      <c r="RJ266" s="32"/>
      <c r="RK266" s="32"/>
      <c r="RL266" s="32"/>
      <c r="RM266" s="32"/>
      <c r="RN266" s="32"/>
      <c r="RO266" s="32"/>
      <c r="RP266" s="32"/>
      <c r="RQ266" s="32"/>
      <c r="RR266" s="32"/>
      <c r="RS266" s="32"/>
      <c r="RT266" s="32"/>
      <c r="RU266" s="32"/>
      <c r="RV266" s="32"/>
      <c r="RW266" s="32"/>
      <c r="RX266" s="32"/>
      <c r="RY266" s="32"/>
      <c r="RZ266" s="32"/>
      <c r="SA266" s="32"/>
      <c r="SB266" s="32"/>
      <c r="SC266" s="32"/>
      <c r="SD266" s="32"/>
      <c r="SE266" s="32"/>
      <c r="SF266" s="32"/>
      <c r="SG266" s="32"/>
      <c r="SH266" s="32"/>
      <c r="SI266" s="32"/>
      <c r="SJ266" s="32"/>
      <c r="SK266" s="32"/>
      <c r="SL266" s="32"/>
      <c r="SM266" s="32"/>
      <c r="SN266" s="32"/>
      <c r="SO266" s="32"/>
      <c r="SP266" s="32"/>
      <c r="SQ266" s="32"/>
      <c r="SR266" s="32"/>
      <c r="SS266" s="32"/>
      <c r="ST266" s="32"/>
      <c r="SU266" s="32"/>
      <c r="SV266" s="32"/>
      <c r="SW266" s="32"/>
      <c r="SX266" s="32"/>
      <c r="SY266" s="32"/>
      <c r="SZ266" s="32"/>
      <c r="TA266" s="32"/>
      <c r="TB266" s="32"/>
      <c r="TC266" s="32"/>
      <c r="TD266" s="32"/>
      <c r="TE266" s="32"/>
      <c r="TF266" s="32"/>
      <c r="TG266" s="32"/>
      <c r="TH266" s="32"/>
      <c r="TI266" s="32"/>
      <c r="TJ266" s="32"/>
      <c r="TK266" s="32"/>
      <c r="TL266" s="32"/>
      <c r="TM266" s="32"/>
      <c r="TN266" s="32"/>
      <c r="TO266" s="32"/>
      <c r="TP266" s="32"/>
      <c r="TQ266" s="32"/>
      <c r="TR266" s="32"/>
      <c r="TS266" s="32"/>
      <c r="TT266" s="32"/>
      <c r="TU266" s="32"/>
      <c r="TV266" s="32"/>
      <c r="TW266" s="32"/>
      <c r="TX266" s="32"/>
      <c r="TY266" s="32"/>
      <c r="TZ266" s="32"/>
      <c r="UA266" s="32"/>
      <c r="UB266" s="32"/>
      <c r="UC266" s="32"/>
      <c r="UD266" s="32"/>
      <c r="UE266" s="32"/>
      <c r="UF266" s="32"/>
      <c r="UG266" s="32"/>
      <c r="UH266" s="32"/>
      <c r="UI266" s="32"/>
      <c r="UJ266" s="32"/>
      <c r="UK266" s="32"/>
      <c r="UL266" s="32"/>
      <c r="UM266" s="32"/>
      <c r="UN266" s="32"/>
      <c r="UO266" s="32"/>
      <c r="UP266" s="32"/>
      <c r="UQ266" s="32"/>
      <c r="UR266" s="32"/>
      <c r="US266" s="32"/>
      <c r="UT266" s="32"/>
      <c r="UU266" s="32"/>
      <c r="UV266" s="32"/>
      <c r="UW266" s="32"/>
      <c r="UX266" s="32"/>
      <c r="UY266" s="32"/>
      <c r="UZ266" s="32"/>
      <c r="VA266" s="32"/>
      <c r="VB266" s="32"/>
      <c r="VC266" s="32"/>
      <c r="VD266" s="32"/>
      <c r="VE266" s="32"/>
      <c r="VF266" s="32"/>
      <c r="VG266" s="32"/>
      <c r="VH266" s="32"/>
      <c r="VI266" s="32"/>
      <c r="VJ266" s="32"/>
      <c r="VK266" s="32"/>
      <c r="VL266" s="32"/>
      <c r="VM266" s="32"/>
      <c r="VN266" s="32"/>
      <c r="VO266" s="32"/>
      <c r="VP266" s="32"/>
      <c r="VQ266" s="32"/>
      <c r="VR266" s="32"/>
      <c r="VS266" s="32"/>
      <c r="VT266" s="32"/>
      <c r="VU266" s="32"/>
      <c r="VV266" s="32"/>
      <c r="VW266" s="32"/>
      <c r="VX266" s="32"/>
      <c r="VY266" s="32"/>
      <c r="VZ266" s="32"/>
      <c r="WA266" s="32"/>
      <c r="WB266" s="32"/>
      <c r="WC266" s="32"/>
      <c r="WD266" s="32"/>
      <c r="WE266" s="32"/>
      <c r="WF266" s="32"/>
      <c r="WG266" s="32"/>
      <c r="WH266" s="32"/>
      <c r="WI266" s="32"/>
      <c r="WJ266" s="32"/>
      <c r="WK266" s="32"/>
      <c r="WL266" s="32"/>
      <c r="WM266" s="32"/>
      <c r="WN266" s="32"/>
      <c r="WO266" s="32"/>
      <c r="WP266" s="32"/>
      <c r="WQ266" s="32"/>
      <c r="WR266" s="32"/>
      <c r="WS266" s="32"/>
      <c r="WT266" s="32"/>
      <c r="WU266" s="32"/>
      <c r="WV266" s="32"/>
      <c r="WW266" s="32"/>
      <c r="WX266" s="32"/>
      <c r="WY266" s="32"/>
      <c r="WZ266" s="32"/>
      <c r="XA266" s="32"/>
      <c r="XB266" s="32"/>
      <c r="XC266" s="32"/>
      <c r="XD266" s="32"/>
      <c r="XE266" s="32"/>
      <c r="XF266" s="32"/>
      <c r="XG266" s="32"/>
      <c r="XH266" s="32"/>
      <c r="XI266" s="32"/>
      <c r="XJ266" s="32"/>
      <c r="XK266" s="32"/>
      <c r="XL266" s="32"/>
      <c r="XM266" s="32"/>
      <c r="XN266" s="32"/>
      <c r="XO266" s="32"/>
      <c r="XP266" s="32"/>
      <c r="XQ266" s="32"/>
      <c r="XR266" s="32"/>
      <c r="XS266" s="32"/>
      <c r="XT266" s="32"/>
      <c r="XU266" s="32"/>
      <c r="XV266" s="32"/>
      <c r="XW266" s="32"/>
      <c r="XX266" s="32"/>
      <c r="XY266" s="32"/>
      <c r="XZ266" s="32"/>
      <c r="YA266" s="32"/>
      <c r="YB266" s="32"/>
      <c r="YC266" s="32"/>
      <c r="YD266" s="32"/>
      <c r="YE266" s="32"/>
      <c r="YF266" s="32"/>
      <c r="YG266" s="32"/>
      <c r="YH266" s="32"/>
      <c r="YI266" s="32"/>
      <c r="YJ266" s="32"/>
      <c r="YK266" s="32"/>
      <c r="YL266" s="32"/>
      <c r="YM266" s="32"/>
      <c r="YN266" s="32"/>
      <c r="YO266" s="32"/>
      <c r="YP266" s="32"/>
      <c r="YQ266" s="32"/>
      <c r="YR266" s="32"/>
      <c r="YS266" s="32"/>
      <c r="YT266" s="32"/>
      <c r="YU266" s="32"/>
      <c r="YV266" s="32"/>
      <c r="YW266" s="32"/>
      <c r="YX266" s="32"/>
      <c r="YY266" s="32"/>
      <c r="YZ266" s="32"/>
      <c r="ZA266" s="32"/>
      <c r="ZB266" s="32"/>
      <c r="ZC266" s="32"/>
      <c r="ZD266" s="32"/>
      <c r="ZE266" s="32"/>
      <c r="ZF266" s="32"/>
      <c r="ZG266" s="32"/>
      <c r="ZH266" s="32"/>
      <c r="ZI266" s="32"/>
      <c r="ZJ266" s="32"/>
      <c r="ZK266" s="32"/>
      <c r="ZL266" s="32"/>
      <c r="ZM266" s="32"/>
      <c r="ZN266" s="32"/>
      <c r="ZO266" s="32"/>
      <c r="ZP266" s="32"/>
      <c r="ZQ266" s="32"/>
      <c r="ZR266" s="32"/>
      <c r="ZS266" s="32"/>
      <c r="ZT266" s="32"/>
      <c r="ZU266" s="32"/>
      <c r="ZV266" s="32"/>
      <c r="ZW266" s="32"/>
      <c r="ZX266" s="32"/>
      <c r="ZY266" s="32"/>
      <c r="ZZ266" s="32"/>
      <c r="AAA266" s="32"/>
      <c r="AAB266" s="32"/>
      <c r="AAC266" s="32"/>
      <c r="AAD266" s="32"/>
      <c r="AAE266" s="32"/>
      <c r="AAF266" s="32"/>
      <c r="AAG266" s="32"/>
      <c r="AAH266" s="32"/>
      <c r="AAI266" s="32"/>
      <c r="AAJ266" s="32"/>
      <c r="AAK266" s="32"/>
      <c r="AAL266" s="32"/>
      <c r="AAM266" s="32"/>
      <c r="AAN266" s="32"/>
      <c r="AAO266" s="32"/>
      <c r="AAP266" s="32"/>
      <c r="AAQ266" s="32"/>
      <c r="AAR266" s="32"/>
      <c r="AAS266" s="32"/>
      <c r="AAT266" s="32"/>
      <c r="AAU266" s="32"/>
      <c r="AAV266" s="32"/>
      <c r="AAW266" s="32"/>
      <c r="AAX266" s="32"/>
      <c r="AAY266" s="32"/>
      <c r="AAZ266" s="32"/>
      <c r="ABA266" s="32"/>
      <c r="ABB266" s="32"/>
      <c r="ABC266" s="32"/>
      <c r="ABD266" s="32"/>
      <c r="ABE266" s="32"/>
      <c r="ABF266" s="32"/>
      <c r="ABG266" s="32"/>
      <c r="ABH266" s="32"/>
      <c r="ABI266" s="32"/>
      <c r="ABJ266" s="32"/>
      <c r="ABK266" s="32"/>
      <c r="ABL266" s="32"/>
      <c r="ABM266" s="32"/>
      <c r="ABN266" s="32"/>
      <c r="ABO266" s="32"/>
      <c r="ABP266" s="32"/>
      <c r="ABQ266" s="32"/>
      <c r="ABR266" s="32"/>
      <c r="ABS266" s="32"/>
      <c r="ABT266" s="32"/>
      <c r="ABU266" s="32"/>
      <c r="ABV266" s="32"/>
      <c r="ABW266" s="32"/>
      <c r="ABX266" s="32"/>
      <c r="ABY266" s="32"/>
      <c r="ABZ266" s="32"/>
      <c r="ACA266" s="32"/>
      <c r="ACB266" s="32"/>
      <c r="ACC266" s="32"/>
      <c r="ACD266" s="32"/>
      <c r="ACE266" s="32"/>
      <c r="ACF266" s="32"/>
      <c r="ACG266" s="32"/>
      <c r="ACH266" s="32"/>
      <c r="ACI266" s="32"/>
      <c r="ACJ266" s="32"/>
      <c r="ACK266" s="32"/>
      <c r="ACL266" s="32"/>
      <c r="ACM266" s="32"/>
      <c r="ACN266" s="32"/>
      <c r="ACO266" s="32"/>
      <c r="ACP266" s="32"/>
      <c r="ACQ266" s="32"/>
      <c r="ACR266" s="32"/>
      <c r="ACS266" s="32"/>
      <c r="ACT266" s="32"/>
      <c r="ACU266" s="32"/>
      <c r="ACV266" s="32"/>
      <c r="ACW266" s="32"/>
      <c r="ACX266" s="32"/>
      <c r="ACY266" s="32"/>
      <c r="ACZ266" s="32"/>
      <c r="ADA266" s="32"/>
      <c r="ADB266" s="32"/>
      <c r="ADC266" s="32"/>
      <c r="ADD266" s="32"/>
      <c r="ADE266" s="32"/>
      <c r="ADF266" s="32"/>
      <c r="ADG266" s="32"/>
      <c r="ADH266" s="32"/>
      <c r="ADI266" s="32"/>
      <c r="ADJ266" s="32"/>
      <c r="ADK266" s="32"/>
      <c r="ADL266" s="32"/>
      <c r="ADM266" s="32"/>
      <c r="ADN266" s="32"/>
      <c r="ADO266" s="32"/>
      <c r="ADP266" s="32"/>
      <c r="ADQ266" s="32"/>
      <c r="ADR266" s="32"/>
      <c r="ADS266" s="32"/>
      <c r="ADT266" s="32"/>
      <c r="ADU266" s="32"/>
      <c r="ADV266" s="32"/>
      <c r="ADW266" s="32"/>
      <c r="ADX266" s="32"/>
      <c r="ADY266" s="32"/>
      <c r="ADZ266" s="32"/>
      <c r="AEA266" s="32"/>
      <c r="AEB266" s="32"/>
      <c r="AEC266" s="32"/>
      <c r="AED266" s="32"/>
      <c r="AEE266" s="32"/>
      <c r="AEF266" s="32"/>
      <c r="AEG266" s="32"/>
      <c r="AEH266" s="32"/>
      <c r="AEI266" s="32"/>
      <c r="AEJ266" s="32"/>
      <c r="AEK266" s="32"/>
      <c r="AEL266" s="32"/>
      <c r="AEM266" s="32"/>
      <c r="AEN266" s="32"/>
      <c r="AEO266" s="32"/>
      <c r="AEP266" s="32"/>
      <c r="AEQ266" s="32"/>
      <c r="AER266" s="32"/>
      <c r="AES266" s="32"/>
      <c r="AET266" s="32"/>
      <c r="AEU266" s="32"/>
      <c r="AEV266" s="32"/>
      <c r="AEW266" s="32"/>
      <c r="AEX266" s="32"/>
      <c r="AEY266" s="32"/>
      <c r="AEZ266" s="32"/>
      <c r="AFA266" s="32"/>
      <c r="AFB266" s="32"/>
      <c r="AFC266" s="32"/>
      <c r="AFD266" s="32"/>
      <c r="AFE266" s="32"/>
      <c r="AFF266" s="32"/>
      <c r="AFG266" s="32"/>
      <c r="AFH266" s="32"/>
      <c r="AFI266" s="32"/>
      <c r="AFJ266" s="32"/>
      <c r="AFK266" s="32"/>
      <c r="AFL266" s="32"/>
      <c r="AFM266" s="32"/>
      <c r="AFN266" s="32"/>
      <c r="AFO266" s="32"/>
      <c r="AFP266" s="32"/>
      <c r="AFQ266" s="32"/>
      <c r="AFR266" s="32"/>
      <c r="AFS266" s="32"/>
      <c r="AFT266" s="32"/>
      <c r="AFU266" s="32"/>
      <c r="AFV266" s="32"/>
      <c r="AFW266" s="32"/>
      <c r="AFX266" s="32"/>
      <c r="AFY266" s="32"/>
      <c r="AFZ266" s="32"/>
      <c r="AGA266" s="32"/>
      <c r="AGB266" s="32"/>
      <c r="AGC266" s="32"/>
      <c r="AGD266" s="32"/>
      <c r="AGE266" s="32"/>
      <c r="AGF266" s="32"/>
      <c r="AGG266" s="32"/>
      <c r="AGH266" s="32"/>
      <c r="AGI266" s="32"/>
      <c r="AGJ266" s="32"/>
      <c r="AGK266" s="32"/>
      <c r="AGL266" s="32"/>
      <c r="AGM266" s="32"/>
      <c r="AGN266" s="32"/>
      <c r="AGO266" s="32"/>
      <c r="AGP266" s="32"/>
      <c r="AGQ266" s="32"/>
      <c r="AGR266" s="32"/>
      <c r="AGS266" s="32"/>
      <c r="AGT266" s="32"/>
      <c r="AGU266" s="32"/>
      <c r="AGV266" s="32"/>
      <c r="AGW266" s="32"/>
      <c r="AGX266" s="32"/>
      <c r="AGY266" s="32"/>
      <c r="AGZ266" s="32"/>
      <c r="AHA266" s="32"/>
      <c r="AHB266" s="32"/>
      <c r="AHC266" s="32"/>
      <c r="AHD266" s="32"/>
      <c r="AHE266" s="32"/>
      <c r="AHF266" s="32"/>
      <c r="AHG266" s="32"/>
      <c r="AHH266" s="32"/>
      <c r="AHI266" s="32"/>
      <c r="AHJ266" s="32"/>
      <c r="AHK266" s="32"/>
      <c r="AHL266" s="32"/>
      <c r="AHM266" s="32"/>
      <c r="AHN266" s="32"/>
      <c r="AHO266" s="32"/>
      <c r="AHP266" s="32"/>
      <c r="AHQ266" s="32"/>
      <c r="AHR266" s="32"/>
      <c r="AHS266" s="32"/>
      <c r="AHT266" s="32"/>
      <c r="AHU266" s="32"/>
      <c r="AHV266" s="32"/>
      <c r="AHW266" s="32"/>
      <c r="AHX266" s="32"/>
      <c r="AHY266" s="32"/>
      <c r="AHZ266" s="32"/>
      <c r="AIA266" s="32"/>
      <c r="AIB266" s="32"/>
      <c r="AIC266" s="32"/>
      <c r="AID266" s="32"/>
      <c r="AIE266" s="32"/>
      <c r="AIF266" s="32"/>
      <c r="AIG266" s="32"/>
      <c r="AIH266" s="32"/>
      <c r="AII266" s="32"/>
      <c r="AIJ266" s="32"/>
      <c r="AIK266" s="32"/>
      <c r="AIL266" s="32"/>
      <c r="AIM266" s="32"/>
      <c r="AIN266" s="32"/>
      <c r="AIO266" s="32"/>
      <c r="AIP266" s="32"/>
      <c r="AIQ266" s="32"/>
      <c r="AIR266" s="32"/>
      <c r="AIS266" s="32"/>
      <c r="AIT266" s="32"/>
      <c r="AIU266" s="32"/>
      <c r="AIV266" s="32"/>
      <c r="AIW266" s="32"/>
      <c r="AIX266" s="32"/>
      <c r="AIY266" s="32"/>
      <c r="AIZ266" s="32"/>
      <c r="AJA266" s="32"/>
      <c r="AJB266" s="32"/>
      <c r="AJC266" s="32"/>
      <c r="AJD266" s="32"/>
      <c r="AJE266" s="32"/>
      <c r="AJF266" s="32"/>
      <c r="AJG266" s="32"/>
      <c r="AJH266" s="32"/>
      <c r="AJI266" s="32"/>
      <c r="AJJ266" s="32"/>
      <c r="AJK266" s="32"/>
      <c r="AJL266" s="32"/>
      <c r="AJM266" s="32"/>
      <c r="AJN266" s="32"/>
      <c r="AJO266" s="32"/>
      <c r="AJP266" s="32"/>
      <c r="AJQ266" s="32"/>
      <c r="AJR266" s="32"/>
      <c r="AJS266" s="32"/>
      <c r="AJT266" s="32"/>
      <c r="AJU266" s="32"/>
      <c r="AJV266" s="32"/>
      <c r="AJW266" s="32"/>
      <c r="AJX266" s="32"/>
      <c r="AJY266" s="32"/>
      <c r="AJZ266" s="32"/>
      <c r="AKA266" s="32"/>
      <c r="AKB266" s="32"/>
      <c r="AKC266" s="32"/>
      <c r="AKD266" s="32"/>
      <c r="AKE266" s="32"/>
      <c r="AKF266" s="32"/>
      <c r="AKG266" s="32"/>
      <c r="AKH266" s="32"/>
      <c r="AKI266" s="32"/>
      <c r="AKJ266" s="32"/>
      <c r="AKK266" s="32"/>
      <c r="AKL266" s="32"/>
      <c r="AKM266" s="32"/>
      <c r="AKN266" s="32"/>
      <c r="AKO266" s="32"/>
      <c r="AKP266" s="32"/>
      <c r="AKQ266" s="32"/>
      <c r="AKR266" s="32"/>
      <c r="AKS266" s="32"/>
      <c r="AKT266" s="32"/>
      <c r="AKU266" s="32"/>
      <c r="AKV266" s="32"/>
      <c r="AKW266" s="32"/>
      <c r="AKX266" s="32"/>
      <c r="AKY266" s="32"/>
      <c r="AKZ266" s="32"/>
      <c r="ALA266" s="32"/>
      <c r="ALB266" s="32"/>
      <c r="ALC266" s="32"/>
      <c r="ALD266" s="32"/>
      <c r="ALE266" s="32"/>
      <c r="ALF266" s="32"/>
      <c r="ALG266" s="32"/>
      <c r="ALH266" s="32"/>
      <c r="ALI266" s="32"/>
      <c r="ALJ266" s="32"/>
      <c r="ALK266" s="32"/>
      <c r="ALL266" s="32"/>
      <c r="ALM266" s="32"/>
      <c r="ALN266" s="32"/>
      <c r="ALO266" s="32"/>
      <c r="ALP266" s="32"/>
      <c r="ALQ266" s="32"/>
      <c r="ALR266" s="32"/>
      <c r="ALS266" s="32"/>
      <c r="ALT266" s="32"/>
      <c r="ALU266" s="32"/>
      <c r="ALV266" s="32"/>
      <c r="ALW266" s="32"/>
      <c r="ALX266" s="32"/>
      <c r="ALY266" s="32"/>
      <c r="ALZ266" s="32"/>
      <c r="AMA266" s="32"/>
      <c r="AMB266" s="32"/>
      <c r="AMC266" s="32"/>
      <c r="AMD266" s="32"/>
      <c r="AME266" s="32"/>
      <c r="AMF266" s="32"/>
      <c r="AMG266" s="32"/>
      <c r="AMH266" s="32"/>
      <c r="AMI266" s="32"/>
      <c r="AMJ266" s="32"/>
      <c r="AMK266" s="32"/>
      <c r="AML266" s="32"/>
      <c r="AMM266" s="32"/>
      <c r="AMN266" s="32"/>
      <c r="AMO266" s="32"/>
      <c r="AMP266" s="32"/>
      <c r="AMQ266" s="32"/>
      <c r="AMR266" s="32"/>
      <c r="AMS266" s="32"/>
      <c r="AMT266" s="32"/>
      <c r="AMU266" s="32"/>
      <c r="AMV266" s="32"/>
      <c r="AMW266" s="32"/>
    </row>
    <row r="267" spans="1:1037" ht="52.5" hidden="1" thickTop="1" thickBot="1" x14ac:dyDescent="0.25">
      <c r="A267" s="23" t="s">
        <v>1716</v>
      </c>
      <c r="B267" s="23" t="s">
        <v>900</v>
      </c>
      <c r="C267" s="23" t="s">
        <v>32</v>
      </c>
      <c r="D267" s="23" t="s">
        <v>83</v>
      </c>
      <c r="E267" s="23" t="s">
        <v>1050</v>
      </c>
      <c r="F267" s="23" t="s">
        <v>1256</v>
      </c>
      <c r="G267" s="23" t="s">
        <v>1256</v>
      </c>
      <c r="H267" s="23" t="s">
        <v>1058</v>
      </c>
      <c r="I267" s="24" t="s">
        <v>44</v>
      </c>
      <c r="J267" s="189" t="str">
        <f>+VLOOKUP(I267,Feuil1!A:C,2,FALSE)</f>
        <v>R6-3-1-4</v>
      </c>
      <c r="K267" s="23" t="s">
        <v>950</v>
      </c>
      <c r="L267" s="23"/>
      <c r="M267" s="59">
        <v>4</v>
      </c>
      <c r="N267" s="60">
        <v>2</v>
      </c>
      <c r="O267" s="42">
        <f t="shared" si="20"/>
        <v>8</v>
      </c>
      <c r="P267" s="42">
        <f t="shared" si="21"/>
        <v>3</v>
      </c>
      <c r="Q267" s="48"/>
      <c r="R267" s="59">
        <v>3</v>
      </c>
      <c r="S267" s="24"/>
      <c r="T267" s="59">
        <v>3</v>
      </c>
      <c r="U267" s="24"/>
      <c r="V267" s="59">
        <v>5</v>
      </c>
      <c r="W267" s="41">
        <f t="shared" si="22"/>
        <v>11</v>
      </c>
      <c r="X267" s="50">
        <f t="shared" si="23"/>
        <v>1</v>
      </c>
      <c r="Y267" s="52">
        <f t="shared" si="24"/>
        <v>3</v>
      </c>
      <c r="Z267" s="23"/>
      <c r="AA267" s="57"/>
      <c r="AB267" s="29"/>
      <c r="AC267" s="29"/>
      <c r="AD267" s="29" t="s">
        <v>1628</v>
      </c>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c r="EC267" s="32"/>
      <c r="ED267" s="32"/>
      <c r="EE267" s="32"/>
      <c r="EF267" s="32"/>
      <c r="EG267" s="32"/>
      <c r="EH267" s="32"/>
      <c r="EI267" s="32"/>
      <c r="EJ267" s="32"/>
      <c r="EK267" s="32"/>
      <c r="EL267" s="32"/>
      <c r="EM267" s="32"/>
      <c r="EN267" s="32"/>
      <c r="EO267" s="32"/>
      <c r="EP267" s="32"/>
      <c r="EQ267" s="32"/>
      <c r="ER267" s="32"/>
      <c r="ES267" s="32"/>
      <c r="ET267" s="32"/>
      <c r="EU267" s="32"/>
      <c r="EV267" s="32"/>
      <c r="EW267" s="32"/>
      <c r="EX267" s="32"/>
      <c r="EY267" s="32"/>
      <c r="EZ267" s="32"/>
      <c r="FA267" s="32"/>
      <c r="FB267" s="32"/>
      <c r="FC267" s="32"/>
      <c r="FD267" s="32"/>
      <c r="FE267" s="32"/>
      <c r="FF267" s="32"/>
      <c r="FG267" s="32"/>
      <c r="FH267" s="32"/>
      <c r="FI267" s="32"/>
      <c r="FJ267" s="32"/>
      <c r="FK267" s="32"/>
      <c r="FL267" s="32"/>
      <c r="FM267" s="32"/>
      <c r="FN267" s="32"/>
      <c r="FO267" s="32"/>
      <c r="FP267" s="32"/>
      <c r="FQ267" s="32"/>
      <c r="FR267" s="32"/>
      <c r="FS267" s="32"/>
      <c r="FT267" s="32"/>
      <c r="FU267" s="32"/>
      <c r="FV267" s="32"/>
      <c r="FW267" s="32"/>
      <c r="FX267" s="32"/>
      <c r="FY267" s="32"/>
      <c r="FZ267" s="32"/>
      <c r="GA267" s="32"/>
      <c r="GB267" s="32"/>
      <c r="GC267" s="32"/>
      <c r="GD267" s="32"/>
      <c r="GE267" s="32"/>
      <c r="GF267" s="32"/>
      <c r="GG267" s="32"/>
      <c r="GH267" s="32"/>
      <c r="GI267" s="32"/>
      <c r="GJ267" s="32"/>
      <c r="GK267" s="32"/>
      <c r="GL267" s="32"/>
      <c r="GM267" s="32"/>
      <c r="GN267" s="32"/>
      <c r="GO267" s="32"/>
      <c r="GP267" s="32"/>
      <c r="GQ267" s="32"/>
      <c r="GR267" s="32"/>
      <c r="GS267" s="32"/>
      <c r="GT267" s="32"/>
      <c r="GU267" s="32"/>
      <c r="GV267" s="32"/>
      <c r="GW267" s="32"/>
      <c r="GX267" s="32"/>
      <c r="GY267" s="32"/>
      <c r="GZ267" s="32"/>
      <c r="HA267" s="32"/>
      <c r="HB267" s="32"/>
      <c r="HC267" s="32"/>
      <c r="HD267" s="32"/>
      <c r="HE267" s="32"/>
      <c r="HF267" s="32"/>
      <c r="HG267" s="32"/>
      <c r="HH267" s="32"/>
      <c r="HI267" s="32"/>
      <c r="HJ267" s="32"/>
      <c r="HK267" s="32"/>
      <c r="HL267" s="32"/>
      <c r="HM267" s="32"/>
      <c r="HN267" s="32"/>
      <c r="HO267" s="32"/>
      <c r="HP267" s="32"/>
      <c r="HQ267" s="32"/>
      <c r="HR267" s="32"/>
      <c r="HS267" s="32"/>
      <c r="HT267" s="32"/>
      <c r="HU267" s="32"/>
      <c r="HV267" s="32"/>
      <c r="HW267" s="32"/>
      <c r="HX267" s="32"/>
      <c r="HY267" s="32"/>
      <c r="HZ267" s="32"/>
      <c r="IA267" s="32"/>
      <c r="IB267" s="32"/>
      <c r="IC267" s="32"/>
      <c r="ID267" s="32"/>
      <c r="IE267" s="32"/>
      <c r="IF267" s="32"/>
      <c r="IG267" s="32"/>
      <c r="IH267" s="32"/>
      <c r="II267" s="32"/>
      <c r="IJ267" s="32"/>
      <c r="IK267" s="32"/>
      <c r="IL267" s="32"/>
      <c r="IM267" s="32"/>
      <c r="IN267" s="32"/>
      <c r="IO267" s="32"/>
      <c r="IP267" s="32"/>
      <c r="IQ267" s="32"/>
      <c r="IR267" s="32"/>
      <c r="IS267" s="32"/>
      <c r="IT267" s="32"/>
      <c r="IU267" s="32"/>
      <c r="IV267" s="32"/>
      <c r="IW267" s="32"/>
      <c r="IX267" s="32"/>
      <c r="IY267" s="32"/>
      <c r="IZ267" s="32"/>
      <c r="JA267" s="32"/>
      <c r="JB267" s="32"/>
      <c r="JC267" s="32"/>
      <c r="JD267" s="32"/>
      <c r="JE267" s="32"/>
      <c r="JF267" s="32"/>
      <c r="JG267" s="32"/>
      <c r="JH267" s="32"/>
      <c r="JI267" s="32"/>
      <c r="JJ267" s="32"/>
      <c r="JK267" s="32"/>
      <c r="JL267" s="32"/>
      <c r="JM267" s="32"/>
      <c r="JN267" s="32"/>
      <c r="JO267" s="32"/>
      <c r="JP267" s="32"/>
      <c r="JQ267" s="32"/>
      <c r="JR267" s="32"/>
      <c r="JS267" s="32"/>
      <c r="JT267" s="32"/>
      <c r="JU267" s="32"/>
      <c r="JV267" s="32"/>
      <c r="JW267" s="32"/>
      <c r="JX267" s="32"/>
      <c r="JY267" s="32"/>
      <c r="JZ267" s="32"/>
      <c r="KA267" s="32"/>
      <c r="KB267" s="32"/>
      <c r="KC267" s="32"/>
      <c r="KD267" s="32"/>
      <c r="KE267" s="32"/>
      <c r="KF267" s="32"/>
      <c r="KG267" s="32"/>
      <c r="KH267" s="32"/>
      <c r="KI267" s="32"/>
      <c r="KJ267" s="32"/>
      <c r="KK267" s="32"/>
      <c r="KL267" s="32"/>
      <c r="KM267" s="32"/>
      <c r="KN267" s="32"/>
      <c r="KO267" s="32"/>
      <c r="KP267" s="32"/>
      <c r="KQ267" s="32"/>
      <c r="KR267" s="32"/>
      <c r="KS267" s="32"/>
      <c r="KT267" s="32"/>
      <c r="KU267" s="32"/>
      <c r="KV267" s="32"/>
      <c r="KW267" s="32"/>
      <c r="KX267" s="32"/>
      <c r="KY267" s="32"/>
      <c r="KZ267" s="32"/>
      <c r="LA267" s="32"/>
      <c r="LB267" s="32"/>
      <c r="LC267" s="32"/>
      <c r="LD267" s="32"/>
      <c r="LE267" s="32"/>
      <c r="LF267" s="32"/>
      <c r="LG267" s="32"/>
      <c r="LH267" s="32"/>
      <c r="LI267" s="32"/>
      <c r="LJ267" s="32"/>
      <c r="LK267" s="32"/>
      <c r="LL267" s="32"/>
      <c r="LM267" s="32"/>
      <c r="LN267" s="32"/>
      <c r="LO267" s="32"/>
      <c r="LP267" s="32"/>
      <c r="LQ267" s="32"/>
      <c r="LR267" s="32"/>
      <c r="LS267" s="32"/>
      <c r="LT267" s="32"/>
      <c r="LU267" s="32"/>
      <c r="LV267" s="32"/>
      <c r="LW267" s="32"/>
      <c r="LX267" s="32"/>
      <c r="LY267" s="32"/>
      <c r="LZ267" s="32"/>
      <c r="MA267" s="32"/>
      <c r="MB267" s="32"/>
      <c r="MC267" s="32"/>
      <c r="MD267" s="32"/>
      <c r="ME267" s="32"/>
      <c r="MF267" s="32"/>
      <c r="MG267" s="32"/>
      <c r="MH267" s="32"/>
      <c r="MI267" s="32"/>
      <c r="MJ267" s="32"/>
      <c r="MK267" s="32"/>
      <c r="ML267" s="32"/>
      <c r="MM267" s="32"/>
      <c r="MN267" s="32"/>
      <c r="MO267" s="32"/>
      <c r="MP267" s="32"/>
      <c r="MQ267" s="32"/>
      <c r="MR267" s="32"/>
      <c r="MS267" s="32"/>
      <c r="MT267" s="32"/>
      <c r="MU267" s="32"/>
      <c r="MV267" s="32"/>
      <c r="MW267" s="32"/>
      <c r="MX267" s="32"/>
      <c r="MY267" s="32"/>
      <c r="MZ267" s="32"/>
      <c r="NA267" s="32"/>
      <c r="NB267" s="32"/>
      <c r="NC267" s="32"/>
      <c r="ND267" s="32"/>
      <c r="NE267" s="32"/>
      <c r="NF267" s="32"/>
      <c r="NG267" s="32"/>
      <c r="NH267" s="32"/>
      <c r="NI267" s="32"/>
      <c r="NJ267" s="32"/>
      <c r="NK267" s="32"/>
      <c r="NL267" s="32"/>
      <c r="NM267" s="32"/>
      <c r="NN267" s="32"/>
      <c r="NO267" s="32"/>
      <c r="NP267" s="32"/>
      <c r="NQ267" s="32"/>
      <c r="NR267" s="32"/>
      <c r="NS267" s="32"/>
      <c r="NT267" s="32"/>
      <c r="NU267" s="32"/>
      <c r="NV267" s="32"/>
      <c r="NW267" s="32"/>
      <c r="NX267" s="32"/>
      <c r="NY267" s="32"/>
      <c r="NZ267" s="32"/>
      <c r="OA267" s="32"/>
      <c r="OB267" s="32"/>
      <c r="OC267" s="32"/>
      <c r="OD267" s="32"/>
      <c r="OE267" s="32"/>
      <c r="OF267" s="32"/>
      <c r="OG267" s="32"/>
      <c r="OH267" s="32"/>
      <c r="OI267" s="32"/>
      <c r="OJ267" s="32"/>
      <c r="OK267" s="32"/>
      <c r="OL267" s="32"/>
      <c r="OM267" s="32"/>
      <c r="ON267" s="32"/>
      <c r="OO267" s="32"/>
      <c r="OP267" s="32"/>
      <c r="OQ267" s="32"/>
      <c r="OR267" s="32"/>
      <c r="OS267" s="32"/>
      <c r="OT267" s="32"/>
      <c r="OU267" s="32"/>
      <c r="OV267" s="32"/>
      <c r="OW267" s="32"/>
      <c r="OX267" s="32"/>
      <c r="OY267" s="32"/>
      <c r="OZ267" s="32"/>
      <c r="PA267" s="32"/>
      <c r="PB267" s="32"/>
      <c r="PC267" s="32"/>
      <c r="PD267" s="32"/>
      <c r="PE267" s="32"/>
      <c r="PF267" s="32"/>
      <c r="PG267" s="32"/>
      <c r="PH267" s="32"/>
      <c r="PI267" s="32"/>
      <c r="PJ267" s="32"/>
      <c r="PK267" s="32"/>
      <c r="PL267" s="32"/>
      <c r="PM267" s="32"/>
      <c r="PN267" s="32"/>
      <c r="PO267" s="32"/>
      <c r="PP267" s="32"/>
      <c r="PQ267" s="32"/>
      <c r="PR267" s="32"/>
      <c r="PS267" s="32"/>
      <c r="PT267" s="32"/>
      <c r="PU267" s="32"/>
      <c r="PV267" s="32"/>
      <c r="PW267" s="32"/>
      <c r="PX267" s="32"/>
      <c r="PY267" s="32"/>
      <c r="PZ267" s="32"/>
      <c r="QA267" s="32"/>
      <c r="QB267" s="32"/>
      <c r="QC267" s="32"/>
      <c r="QD267" s="32"/>
      <c r="QE267" s="32"/>
      <c r="QF267" s="32"/>
      <c r="QG267" s="32"/>
      <c r="QH267" s="32"/>
      <c r="QI267" s="32"/>
      <c r="QJ267" s="32"/>
      <c r="QK267" s="32"/>
      <c r="QL267" s="32"/>
      <c r="QM267" s="32"/>
      <c r="QN267" s="32"/>
      <c r="QO267" s="32"/>
      <c r="QP267" s="32"/>
      <c r="QQ267" s="32"/>
      <c r="QR267" s="32"/>
      <c r="QS267" s="32"/>
      <c r="QT267" s="32"/>
      <c r="QU267" s="32"/>
      <c r="QV267" s="32"/>
      <c r="QW267" s="32"/>
      <c r="QX267" s="32"/>
      <c r="QY267" s="32"/>
      <c r="QZ267" s="32"/>
      <c r="RA267" s="32"/>
      <c r="RB267" s="32"/>
      <c r="RC267" s="32"/>
      <c r="RD267" s="32"/>
      <c r="RE267" s="32"/>
      <c r="RF267" s="32"/>
      <c r="RG267" s="32"/>
      <c r="RH267" s="32"/>
      <c r="RI267" s="32"/>
      <c r="RJ267" s="32"/>
      <c r="RK267" s="32"/>
      <c r="RL267" s="32"/>
      <c r="RM267" s="32"/>
      <c r="RN267" s="32"/>
      <c r="RO267" s="32"/>
      <c r="RP267" s="32"/>
      <c r="RQ267" s="32"/>
      <c r="RR267" s="32"/>
      <c r="RS267" s="32"/>
      <c r="RT267" s="32"/>
      <c r="RU267" s="32"/>
      <c r="RV267" s="32"/>
      <c r="RW267" s="32"/>
      <c r="RX267" s="32"/>
      <c r="RY267" s="32"/>
      <c r="RZ267" s="32"/>
      <c r="SA267" s="32"/>
      <c r="SB267" s="32"/>
      <c r="SC267" s="32"/>
      <c r="SD267" s="32"/>
      <c r="SE267" s="32"/>
      <c r="SF267" s="32"/>
      <c r="SG267" s="32"/>
      <c r="SH267" s="32"/>
      <c r="SI267" s="32"/>
      <c r="SJ267" s="32"/>
      <c r="SK267" s="32"/>
      <c r="SL267" s="32"/>
      <c r="SM267" s="32"/>
      <c r="SN267" s="32"/>
      <c r="SO267" s="32"/>
      <c r="SP267" s="32"/>
      <c r="SQ267" s="32"/>
      <c r="SR267" s="32"/>
      <c r="SS267" s="32"/>
      <c r="ST267" s="32"/>
      <c r="SU267" s="32"/>
      <c r="SV267" s="32"/>
      <c r="SW267" s="32"/>
      <c r="SX267" s="32"/>
      <c r="SY267" s="32"/>
      <c r="SZ267" s="32"/>
      <c r="TA267" s="32"/>
      <c r="TB267" s="32"/>
      <c r="TC267" s="32"/>
      <c r="TD267" s="32"/>
      <c r="TE267" s="32"/>
      <c r="TF267" s="32"/>
      <c r="TG267" s="32"/>
      <c r="TH267" s="32"/>
      <c r="TI267" s="32"/>
      <c r="TJ267" s="32"/>
      <c r="TK267" s="32"/>
      <c r="TL267" s="32"/>
      <c r="TM267" s="32"/>
      <c r="TN267" s="32"/>
      <c r="TO267" s="32"/>
      <c r="TP267" s="32"/>
      <c r="TQ267" s="32"/>
      <c r="TR267" s="32"/>
      <c r="TS267" s="32"/>
      <c r="TT267" s="32"/>
      <c r="TU267" s="32"/>
      <c r="TV267" s="32"/>
      <c r="TW267" s="32"/>
      <c r="TX267" s="32"/>
      <c r="TY267" s="32"/>
      <c r="TZ267" s="32"/>
      <c r="UA267" s="32"/>
      <c r="UB267" s="32"/>
      <c r="UC267" s="32"/>
      <c r="UD267" s="32"/>
      <c r="UE267" s="32"/>
      <c r="UF267" s="32"/>
      <c r="UG267" s="32"/>
      <c r="UH267" s="32"/>
      <c r="UI267" s="32"/>
      <c r="UJ267" s="32"/>
      <c r="UK267" s="32"/>
      <c r="UL267" s="32"/>
      <c r="UM267" s="32"/>
      <c r="UN267" s="32"/>
      <c r="UO267" s="32"/>
      <c r="UP267" s="32"/>
      <c r="UQ267" s="32"/>
      <c r="UR267" s="32"/>
      <c r="US267" s="32"/>
      <c r="UT267" s="32"/>
      <c r="UU267" s="32"/>
      <c r="UV267" s="32"/>
      <c r="UW267" s="32"/>
      <c r="UX267" s="32"/>
      <c r="UY267" s="32"/>
      <c r="UZ267" s="32"/>
      <c r="VA267" s="32"/>
      <c r="VB267" s="32"/>
      <c r="VC267" s="32"/>
      <c r="VD267" s="32"/>
      <c r="VE267" s="32"/>
      <c r="VF267" s="32"/>
      <c r="VG267" s="32"/>
      <c r="VH267" s="32"/>
      <c r="VI267" s="32"/>
      <c r="VJ267" s="32"/>
      <c r="VK267" s="32"/>
      <c r="VL267" s="32"/>
      <c r="VM267" s="32"/>
      <c r="VN267" s="32"/>
      <c r="VO267" s="32"/>
      <c r="VP267" s="32"/>
      <c r="VQ267" s="32"/>
      <c r="VR267" s="32"/>
      <c r="VS267" s="32"/>
      <c r="VT267" s="32"/>
      <c r="VU267" s="32"/>
      <c r="VV267" s="32"/>
      <c r="VW267" s="32"/>
      <c r="VX267" s="32"/>
      <c r="VY267" s="32"/>
      <c r="VZ267" s="32"/>
      <c r="WA267" s="32"/>
      <c r="WB267" s="32"/>
      <c r="WC267" s="32"/>
      <c r="WD267" s="32"/>
      <c r="WE267" s="32"/>
      <c r="WF267" s="32"/>
      <c r="WG267" s="32"/>
      <c r="WH267" s="32"/>
      <c r="WI267" s="32"/>
      <c r="WJ267" s="32"/>
      <c r="WK267" s="32"/>
      <c r="WL267" s="32"/>
      <c r="WM267" s="32"/>
      <c r="WN267" s="32"/>
      <c r="WO267" s="32"/>
      <c r="WP267" s="32"/>
      <c r="WQ267" s="32"/>
      <c r="WR267" s="32"/>
      <c r="WS267" s="32"/>
      <c r="WT267" s="32"/>
      <c r="WU267" s="32"/>
      <c r="WV267" s="32"/>
      <c r="WW267" s="32"/>
      <c r="WX267" s="32"/>
      <c r="WY267" s="32"/>
      <c r="WZ267" s="32"/>
      <c r="XA267" s="32"/>
      <c r="XB267" s="32"/>
      <c r="XC267" s="32"/>
      <c r="XD267" s="32"/>
      <c r="XE267" s="32"/>
      <c r="XF267" s="32"/>
      <c r="XG267" s="32"/>
      <c r="XH267" s="32"/>
      <c r="XI267" s="32"/>
      <c r="XJ267" s="32"/>
      <c r="XK267" s="32"/>
      <c r="XL267" s="32"/>
      <c r="XM267" s="32"/>
      <c r="XN267" s="32"/>
      <c r="XO267" s="32"/>
      <c r="XP267" s="32"/>
      <c r="XQ267" s="32"/>
      <c r="XR267" s="32"/>
      <c r="XS267" s="32"/>
      <c r="XT267" s="32"/>
      <c r="XU267" s="32"/>
      <c r="XV267" s="32"/>
      <c r="XW267" s="32"/>
      <c r="XX267" s="32"/>
      <c r="XY267" s="32"/>
      <c r="XZ267" s="32"/>
      <c r="YA267" s="32"/>
      <c r="YB267" s="32"/>
      <c r="YC267" s="32"/>
      <c r="YD267" s="32"/>
      <c r="YE267" s="32"/>
      <c r="YF267" s="32"/>
      <c r="YG267" s="32"/>
      <c r="YH267" s="32"/>
      <c r="YI267" s="32"/>
      <c r="YJ267" s="32"/>
      <c r="YK267" s="32"/>
      <c r="YL267" s="32"/>
      <c r="YM267" s="32"/>
      <c r="YN267" s="32"/>
      <c r="YO267" s="32"/>
      <c r="YP267" s="32"/>
      <c r="YQ267" s="32"/>
      <c r="YR267" s="32"/>
      <c r="YS267" s="32"/>
      <c r="YT267" s="32"/>
      <c r="YU267" s="32"/>
      <c r="YV267" s="32"/>
      <c r="YW267" s="32"/>
      <c r="YX267" s="32"/>
      <c r="YY267" s="32"/>
      <c r="YZ267" s="32"/>
      <c r="ZA267" s="32"/>
      <c r="ZB267" s="32"/>
      <c r="ZC267" s="32"/>
      <c r="ZD267" s="32"/>
      <c r="ZE267" s="32"/>
      <c r="ZF267" s="32"/>
      <c r="ZG267" s="32"/>
      <c r="ZH267" s="32"/>
      <c r="ZI267" s="32"/>
      <c r="ZJ267" s="32"/>
      <c r="ZK267" s="32"/>
      <c r="ZL267" s="32"/>
      <c r="ZM267" s="32"/>
      <c r="ZN267" s="32"/>
      <c r="ZO267" s="32"/>
      <c r="ZP267" s="32"/>
      <c r="ZQ267" s="32"/>
      <c r="ZR267" s="32"/>
      <c r="ZS267" s="32"/>
      <c r="ZT267" s="32"/>
      <c r="ZU267" s="32"/>
      <c r="ZV267" s="32"/>
      <c r="ZW267" s="32"/>
      <c r="ZX267" s="32"/>
      <c r="ZY267" s="32"/>
      <c r="ZZ267" s="32"/>
      <c r="AAA267" s="32"/>
      <c r="AAB267" s="32"/>
      <c r="AAC267" s="32"/>
      <c r="AAD267" s="32"/>
      <c r="AAE267" s="32"/>
      <c r="AAF267" s="32"/>
      <c r="AAG267" s="32"/>
      <c r="AAH267" s="32"/>
      <c r="AAI267" s="32"/>
      <c r="AAJ267" s="32"/>
      <c r="AAK267" s="32"/>
      <c r="AAL267" s="32"/>
      <c r="AAM267" s="32"/>
      <c r="AAN267" s="32"/>
      <c r="AAO267" s="32"/>
      <c r="AAP267" s="32"/>
      <c r="AAQ267" s="32"/>
      <c r="AAR267" s="32"/>
      <c r="AAS267" s="32"/>
      <c r="AAT267" s="32"/>
      <c r="AAU267" s="32"/>
      <c r="AAV267" s="32"/>
      <c r="AAW267" s="32"/>
      <c r="AAX267" s="32"/>
      <c r="AAY267" s="32"/>
      <c r="AAZ267" s="32"/>
      <c r="ABA267" s="32"/>
      <c r="ABB267" s="32"/>
      <c r="ABC267" s="32"/>
      <c r="ABD267" s="32"/>
      <c r="ABE267" s="32"/>
      <c r="ABF267" s="32"/>
      <c r="ABG267" s="32"/>
      <c r="ABH267" s="32"/>
      <c r="ABI267" s="32"/>
      <c r="ABJ267" s="32"/>
      <c r="ABK267" s="32"/>
      <c r="ABL267" s="32"/>
      <c r="ABM267" s="32"/>
      <c r="ABN267" s="32"/>
      <c r="ABO267" s="32"/>
      <c r="ABP267" s="32"/>
      <c r="ABQ267" s="32"/>
      <c r="ABR267" s="32"/>
      <c r="ABS267" s="32"/>
      <c r="ABT267" s="32"/>
      <c r="ABU267" s="32"/>
      <c r="ABV267" s="32"/>
      <c r="ABW267" s="32"/>
      <c r="ABX267" s="32"/>
      <c r="ABY267" s="32"/>
      <c r="ABZ267" s="32"/>
      <c r="ACA267" s="32"/>
      <c r="ACB267" s="32"/>
      <c r="ACC267" s="32"/>
      <c r="ACD267" s="32"/>
      <c r="ACE267" s="32"/>
      <c r="ACF267" s="32"/>
      <c r="ACG267" s="32"/>
      <c r="ACH267" s="32"/>
      <c r="ACI267" s="32"/>
      <c r="ACJ267" s="32"/>
      <c r="ACK267" s="32"/>
      <c r="ACL267" s="32"/>
      <c r="ACM267" s="32"/>
      <c r="ACN267" s="32"/>
      <c r="ACO267" s="32"/>
      <c r="ACP267" s="32"/>
      <c r="ACQ267" s="32"/>
      <c r="ACR267" s="32"/>
      <c r="ACS267" s="32"/>
      <c r="ACT267" s="32"/>
      <c r="ACU267" s="32"/>
      <c r="ACV267" s="32"/>
      <c r="ACW267" s="32"/>
      <c r="ACX267" s="32"/>
      <c r="ACY267" s="32"/>
      <c r="ACZ267" s="32"/>
      <c r="ADA267" s="32"/>
      <c r="ADB267" s="32"/>
      <c r="ADC267" s="32"/>
      <c r="ADD267" s="32"/>
      <c r="ADE267" s="32"/>
      <c r="ADF267" s="32"/>
      <c r="ADG267" s="32"/>
      <c r="ADH267" s="32"/>
      <c r="ADI267" s="32"/>
      <c r="ADJ267" s="32"/>
      <c r="ADK267" s="32"/>
      <c r="ADL267" s="32"/>
      <c r="ADM267" s="32"/>
      <c r="ADN267" s="32"/>
      <c r="ADO267" s="32"/>
      <c r="ADP267" s="32"/>
      <c r="ADQ267" s="32"/>
      <c r="ADR267" s="32"/>
      <c r="ADS267" s="32"/>
      <c r="ADT267" s="32"/>
      <c r="ADU267" s="32"/>
      <c r="ADV267" s="32"/>
      <c r="ADW267" s="32"/>
      <c r="ADX267" s="32"/>
      <c r="ADY267" s="32"/>
      <c r="ADZ267" s="32"/>
      <c r="AEA267" s="32"/>
      <c r="AEB267" s="32"/>
      <c r="AEC267" s="32"/>
      <c r="AED267" s="32"/>
      <c r="AEE267" s="32"/>
      <c r="AEF267" s="32"/>
      <c r="AEG267" s="32"/>
      <c r="AEH267" s="32"/>
      <c r="AEI267" s="32"/>
      <c r="AEJ267" s="32"/>
      <c r="AEK267" s="32"/>
      <c r="AEL267" s="32"/>
      <c r="AEM267" s="32"/>
      <c r="AEN267" s="32"/>
      <c r="AEO267" s="32"/>
      <c r="AEP267" s="32"/>
      <c r="AEQ267" s="32"/>
      <c r="AER267" s="32"/>
      <c r="AES267" s="32"/>
      <c r="AET267" s="32"/>
      <c r="AEU267" s="32"/>
      <c r="AEV267" s="32"/>
      <c r="AEW267" s="32"/>
      <c r="AEX267" s="32"/>
      <c r="AEY267" s="32"/>
      <c r="AEZ267" s="32"/>
      <c r="AFA267" s="32"/>
      <c r="AFB267" s="32"/>
      <c r="AFC267" s="32"/>
      <c r="AFD267" s="32"/>
      <c r="AFE267" s="32"/>
      <c r="AFF267" s="32"/>
      <c r="AFG267" s="32"/>
      <c r="AFH267" s="32"/>
      <c r="AFI267" s="32"/>
      <c r="AFJ267" s="32"/>
      <c r="AFK267" s="32"/>
      <c r="AFL267" s="32"/>
      <c r="AFM267" s="32"/>
      <c r="AFN267" s="32"/>
      <c r="AFO267" s="32"/>
      <c r="AFP267" s="32"/>
      <c r="AFQ267" s="32"/>
      <c r="AFR267" s="32"/>
      <c r="AFS267" s="32"/>
      <c r="AFT267" s="32"/>
      <c r="AFU267" s="32"/>
      <c r="AFV267" s="32"/>
      <c r="AFW267" s="32"/>
      <c r="AFX267" s="32"/>
      <c r="AFY267" s="32"/>
      <c r="AFZ267" s="32"/>
      <c r="AGA267" s="32"/>
      <c r="AGB267" s="32"/>
      <c r="AGC267" s="32"/>
      <c r="AGD267" s="32"/>
      <c r="AGE267" s="32"/>
      <c r="AGF267" s="32"/>
      <c r="AGG267" s="32"/>
      <c r="AGH267" s="32"/>
      <c r="AGI267" s="32"/>
      <c r="AGJ267" s="32"/>
      <c r="AGK267" s="32"/>
      <c r="AGL267" s="32"/>
      <c r="AGM267" s="32"/>
      <c r="AGN267" s="32"/>
      <c r="AGO267" s="32"/>
      <c r="AGP267" s="32"/>
      <c r="AGQ267" s="32"/>
      <c r="AGR267" s="32"/>
      <c r="AGS267" s="32"/>
      <c r="AGT267" s="32"/>
      <c r="AGU267" s="32"/>
      <c r="AGV267" s="32"/>
      <c r="AGW267" s="32"/>
      <c r="AGX267" s="32"/>
      <c r="AGY267" s="32"/>
      <c r="AGZ267" s="32"/>
      <c r="AHA267" s="32"/>
      <c r="AHB267" s="32"/>
      <c r="AHC267" s="32"/>
      <c r="AHD267" s="32"/>
      <c r="AHE267" s="32"/>
      <c r="AHF267" s="32"/>
      <c r="AHG267" s="32"/>
      <c r="AHH267" s="32"/>
      <c r="AHI267" s="32"/>
      <c r="AHJ267" s="32"/>
      <c r="AHK267" s="32"/>
      <c r="AHL267" s="32"/>
      <c r="AHM267" s="32"/>
      <c r="AHN267" s="32"/>
      <c r="AHO267" s="32"/>
      <c r="AHP267" s="32"/>
      <c r="AHQ267" s="32"/>
      <c r="AHR267" s="32"/>
      <c r="AHS267" s="32"/>
      <c r="AHT267" s="32"/>
      <c r="AHU267" s="32"/>
      <c r="AHV267" s="32"/>
      <c r="AHW267" s="32"/>
      <c r="AHX267" s="32"/>
      <c r="AHY267" s="32"/>
      <c r="AHZ267" s="32"/>
      <c r="AIA267" s="32"/>
      <c r="AIB267" s="32"/>
      <c r="AIC267" s="32"/>
      <c r="AID267" s="32"/>
      <c r="AIE267" s="32"/>
      <c r="AIF267" s="32"/>
      <c r="AIG267" s="32"/>
      <c r="AIH267" s="32"/>
      <c r="AII267" s="32"/>
      <c r="AIJ267" s="32"/>
      <c r="AIK267" s="32"/>
      <c r="AIL267" s="32"/>
      <c r="AIM267" s="32"/>
      <c r="AIN267" s="32"/>
      <c r="AIO267" s="32"/>
      <c r="AIP267" s="32"/>
      <c r="AIQ267" s="32"/>
      <c r="AIR267" s="32"/>
      <c r="AIS267" s="32"/>
      <c r="AIT267" s="32"/>
      <c r="AIU267" s="32"/>
      <c r="AIV267" s="32"/>
      <c r="AIW267" s="32"/>
      <c r="AIX267" s="32"/>
      <c r="AIY267" s="32"/>
      <c r="AIZ267" s="32"/>
      <c r="AJA267" s="32"/>
      <c r="AJB267" s="32"/>
      <c r="AJC267" s="32"/>
      <c r="AJD267" s="32"/>
      <c r="AJE267" s="32"/>
      <c r="AJF267" s="32"/>
      <c r="AJG267" s="32"/>
      <c r="AJH267" s="32"/>
      <c r="AJI267" s="32"/>
      <c r="AJJ267" s="32"/>
      <c r="AJK267" s="32"/>
      <c r="AJL267" s="32"/>
      <c r="AJM267" s="32"/>
      <c r="AJN267" s="32"/>
      <c r="AJO267" s="32"/>
      <c r="AJP267" s="32"/>
      <c r="AJQ267" s="32"/>
      <c r="AJR267" s="32"/>
      <c r="AJS267" s="32"/>
      <c r="AJT267" s="32"/>
      <c r="AJU267" s="32"/>
      <c r="AJV267" s="32"/>
      <c r="AJW267" s="32"/>
      <c r="AJX267" s="32"/>
      <c r="AJY267" s="32"/>
      <c r="AJZ267" s="32"/>
      <c r="AKA267" s="32"/>
      <c r="AKB267" s="32"/>
      <c r="AKC267" s="32"/>
      <c r="AKD267" s="32"/>
      <c r="AKE267" s="32"/>
      <c r="AKF267" s="32"/>
      <c r="AKG267" s="32"/>
      <c r="AKH267" s="32"/>
      <c r="AKI267" s="32"/>
      <c r="AKJ267" s="32"/>
      <c r="AKK267" s="32"/>
      <c r="AKL267" s="32"/>
      <c r="AKM267" s="32"/>
      <c r="AKN267" s="32"/>
      <c r="AKO267" s="32"/>
      <c r="AKP267" s="32"/>
      <c r="AKQ267" s="32"/>
      <c r="AKR267" s="32"/>
      <c r="AKS267" s="32"/>
      <c r="AKT267" s="32"/>
      <c r="AKU267" s="32"/>
      <c r="AKV267" s="32"/>
      <c r="AKW267" s="32"/>
      <c r="AKX267" s="32"/>
      <c r="AKY267" s="32"/>
      <c r="AKZ267" s="32"/>
      <c r="ALA267" s="32"/>
      <c r="ALB267" s="32"/>
      <c r="ALC267" s="32"/>
      <c r="ALD267" s="32"/>
      <c r="ALE267" s="32"/>
      <c r="ALF267" s="32"/>
      <c r="ALG267" s="32"/>
      <c r="ALH267" s="32"/>
      <c r="ALI267" s="32"/>
      <c r="ALJ267" s="32"/>
      <c r="ALK267" s="32"/>
      <c r="ALL267" s="32"/>
      <c r="ALM267" s="32"/>
      <c r="ALN267" s="32"/>
      <c r="ALO267" s="32"/>
      <c r="ALP267" s="32"/>
      <c r="ALQ267" s="32"/>
      <c r="ALR267" s="32"/>
      <c r="ALS267" s="32"/>
      <c r="ALT267" s="32"/>
      <c r="ALU267" s="32"/>
      <c r="ALV267" s="32"/>
      <c r="ALW267" s="32"/>
      <c r="ALX267" s="32"/>
      <c r="ALY267" s="32"/>
      <c r="ALZ267" s="32"/>
      <c r="AMA267" s="32"/>
      <c r="AMB267" s="32"/>
      <c r="AMC267" s="32"/>
      <c r="AMD267" s="32"/>
      <c r="AME267" s="32"/>
      <c r="AMF267" s="32"/>
      <c r="AMG267" s="32"/>
      <c r="AMH267" s="32"/>
      <c r="AMI267" s="32"/>
      <c r="AMJ267" s="32"/>
      <c r="AMK267" s="32"/>
      <c r="AML267" s="32"/>
      <c r="AMM267" s="32"/>
      <c r="AMN267" s="32"/>
      <c r="AMO267" s="32"/>
      <c r="AMP267" s="32"/>
      <c r="AMQ267" s="32"/>
      <c r="AMR267" s="32"/>
      <c r="AMS267" s="32"/>
      <c r="AMT267" s="32"/>
      <c r="AMU267" s="32"/>
      <c r="AMV267" s="32"/>
      <c r="AMW267" s="32"/>
    </row>
    <row r="268" spans="1:1037" ht="103.5" hidden="1" thickTop="1" thickBot="1" x14ac:dyDescent="0.25">
      <c r="A268" s="23" t="s">
        <v>1716</v>
      </c>
      <c r="B268" s="23" t="s">
        <v>900</v>
      </c>
      <c r="C268" s="23" t="s">
        <v>33</v>
      </c>
      <c r="D268" s="23" t="s">
        <v>83</v>
      </c>
      <c r="E268" s="23" t="s">
        <v>1050</v>
      </c>
      <c r="F268" s="23" t="s">
        <v>1058</v>
      </c>
      <c r="G268" s="23" t="s">
        <v>1062</v>
      </c>
      <c r="H268" s="23" t="s">
        <v>1055</v>
      </c>
      <c r="I268" s="24" t="s">
        <v>44</v>
      </c>
      <c r="J268" s="189" t="str">
        <f>+VLOOKUP(I268,Feuil1!A:C,2,FALSE)</f>
        <v>R6-3-1-4</v>
      </c>
      <c r="K268" s="23"/>
      <c r="L268" s="23"/>
      <c r="M268" s="59">
        <v>4</v>
      </c>
      <c r="N268" s="60">
        <v>2</v>
      </c>
      <c r="O268" s="42">
        <f t="shared" si="20"/>
        <v>8</v>
      </c>
      <c r="P268" s="42">
        <f t="shared" si="21"/>
        <v>3</v>
      </c>
      <c r="Q268" s="44" t="s">
        <v>951</v>
      </c>
      <c r="R268" s="59">
        <v>5</v>
      </c>
      <c r="S268" s="25" t="s">
        <v>952</v>
      </c>
      <c r="T268" s="59">
        <v>2</v>
      </c>
      <c r="U268" s="25" t="s">
        <v>953</v>
      </c>
      <c r="V268" s="59">
        <v>5</v>
      </c>
      <c r="W268" s="41">
        <f t="shared" si="22"/>
        <v>12</v>
      </c>
      <c r="X268" s="50">
        <f t="shared" si="23"/>
        <v>1</v>
      </c>
      <c r="Y268" s="52">
        <f t="shared" si="24"/>
        <v>3</v>
      </c>
      <c r="Z268" s="23"/>
      <c r="AA268" s="57" t="s">
        <v>1743</v>
      </c>
      <c r="AB268" s="221">
        <v>45078</v>
      </c>
      <c r="AC268" s="29"/>
      <c r="AD268" s="29"/>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c r="EC268" s="32"/>
      <c r="ED268" s="32"/>
      <c r="EE268" s="32"/>
      <c r="EF268" s="32"/>
      <c r="EG268" s="32"/>
      <c r="EH268" s="32"/>
      <c r="EI268" s="32"/>
      <c r="EJ268" s="32"/>
      <c r="EK268" s="32"/>
      <c r="EL268" s="32"/>
      <c r="EM268" s="32"/>
      <c r="EN268" s="32"/>
      <c r="EO268" s="32"/>
      <c r="EP268" s="32"/>
      <c r="EQ268" s="32"/>
      <c r="ER268" s="32"/>
      <c r="ES268" s="32"/>
      <c r="ET268" s="32"/>
      <c r="EU268" s="32"/>
      <c r="EV268" s="32"/>
      <c r="EW268" s="32"/>
      <c r="EX268" s="32"/>
      <c r="EY268" s="32"/>
      <c r="EZ268" s="32"/>
      <c r="FA268" s="32"/>
      <c r="FB268" s="32"/>
      <c r="FC268" s="32"/>
      <c r="FD268" s="32"/>
      <c r="FE268" s="32"/>
      <c r="FF268" s="32"/>
      <c r="FG268" s="32"/>
      <c r="FH268" s="32"/>
      <c r="FI268" s="32"/>
      <c r="FJ268" s="32"/>
      <c r="FK268" s="32"/>
      <c r="FL268" s="32"/>
      <c r="FM268" s="32"/>
      <c r="FN268" s="32"/>
      <c r="FO268" s="32"/>
      <c r="FP268" s="32"/>
      <c r="FQ268" s="32"/>
      <c r="FR268" s="32"/>
      <c r="FS268" s="32"/>
      <c r="FT268" s="32"/>
      <c r="FU268" s="32"/>
      <c r="FV268" s="32"/>
      <c r="FW268" s="32"/>
      <c r="FX268" s="32"/>
      <c r="FY268" s="32"/>
      <c r="FZ268" s="32"/>
      <c r="GA268" s="32"/>
      <c r="GB268" s="32"/>
      <c r="GC268" s="32"/>
      <c r="GD268" s="32"/>
      <c r="GE268" s="32"/>
      <c r="GF268" s="32"/>
      <c r="GG268" s="32"/>
      <c r="GH268" s="32"/>
      <c r="GI268" s="32"/>
      <c r="GJ268" s="32"/>
      <c r="GK268" s="32"/>
      <c r="GL268" s="32"/>
      <c r="GM268" s="32"/>
      <c r="GN268" s="32"/>
      <c r="GO268" s="32"/>
      <c r="GP268" s="32"/>
      <c r="GQ268" s="32"/>
      <c r="GR268" s="32"/>
      <c r="GS268" s="32"/>
      <c r="GT268" s="32"/>
      <c r="GU268" s="32"/>
      <c r="GV268" s="32"/>
      <c r="GW268" s="32"/>
      <c r="GX268" s="32"/>
      <c r="GY268" s="32"/>
      <c r="GZ268" s="32"/>
      <c r="HA268" s="32"/>
      <c r="HB268" s="32"/>
      <c r="HC268" s="32"/>
      <c r="HD268" s="32"/>
      <c r="HE268" s="32"/>
      <c r="HF268" s="32"/>
      <c r="HG268" s="32"/>
      <c r="HH268" s="32"/>
      <c r="HI268" s="32"/>
      <c r="HJ268" s="32"/>
      <c r="HK268" s="32"/>
      <c r="HL268" s="32"/>
      <c r="HM268" s="32"/>
      <c r="HN268" s="32"/>
      <c r="HO268" s="32"/>
      <c r="HP268" s="32"/>
      <c r="HQ268" s="32"/>
      <c r="HR268" s="32"/>
      <c r="HS268" s="32"/>
      <c r="HT268" s="32"/>
      <c r="HU268" s="32"/>
      <c r="HV268" s="32"/>
      <c r="HW268" s="32"/>
      <c r="HX268" s="32"/>
      <c r="HY268" s="32"/>
      <c r="HZ268" s="32"/>
      <c r="IA268" s="32"/>
      <c r="IB268" s="32"/>
      <c r="IC268" s="32"/>
      <c r="ID268" s="32"/>
      <c r="IE268" s="32"/>
      <c r="IF268" s="32"/>
      <c r="IG268" s="32"/>
      <c r="IH268" s="32"/>
      <c r="II268" s="32"/>
      <c r="IJ268" s="32"/>
      <c r="IK268" s="32"/>
      <c r="IL268" s="32"/>
      <c r="IM268" s="32"/>
      <c r="IN268" s="32"/>
      <c r="IO268" s="32"/>
      <c r="IP268" s="32"/>
      <c r="IQ268" s="32"/>
      <c r="IR268" s="32"/>
      <c r="IS268" s="32"/>
      <c r="IT268" s="32"/>
      <c r="IU268" s="32"/>
      <c r="IV268" s="32"/>
      <c r="IW268" s="32"/>
      <c r="IX268" s="32"/>
      <c r="IY268" s="32"/>
      <c r="IZ268" s="32"/>
      <c r="JA268" s="32"/>
      <c r="JB268" s="32"/>
      <c r="JC268" s="32"/>
      <c r="JD268" s="32"/>
      <c r="JE268" s="32"/>
      <c r="JF268" s="32"/>
      <c r="JG268" s="32"/>
      <c r="JH268" s="32"/>
      <c r="JI268" s="32"/>
      <c r="JJ268" s="32"/>
      <c r="JK268" s="32"/>
      <c r="JL268" s="32"/>
      <c r="JM268" s="32"/>
      <c r="JN268" s="32"/>
      <c r="JO268" s="32"/>
      <c r="JP268" s="32"/>
      <c r="JQ268" s="32"/>
      <c r="JR268" s="32"/>
      <c r="JS268" s="32"/>
      <c r="JT268" s="32"/>
      <c r="JU268" s="32"/>
      <c r="JV268" s="32"/>
      <c r="JW268" s="32"/>
      <c r="JX268" s="32"/>
      <c r="JY268" s="32"/>
      <c r="JZ268" s="32"/>
      <c r="KA268" s="32"/>
      <c r="KB268" s="32"/>
      <c r="KC268" s="32"/>
      <c r="KD268" s="32"/>
      <c r="KE268" s="32"/>
      <c r="KF268" s="32"/>
      <c r="KG268" s="32"/>
      <c r="KH268" s="32"/>
      <c r="KI268" s="32"/>
      <c r="KJ268" s="32"/>
      <c r="KK268" s="32"/>
      <c r="KL268" s="32"/>
      <c r="KM268" s="32"/>
      <c r="KN268" s="32"/>
      <c r="KO268" s="32"/>
      <c r="KP268" s="32"/>
      <c r="KQ268" s="32"/>
      <c r="KR268" s="32"/>
      <c r="KS268" s="32"/>
      <c r="KT268" s="32"/>
      <c r="KU268" s="32"/>
      <c r="KV268" s="32"/>
      <c r="KW268" s="32"/>
      <c r="KX268" s="32"/>
      <c r="KY268" s="32"/>
      <c r="KZ268" s="32"/>
      <c r="LA268" s="32"/>
      <c r="LB268" s="32"/>
      <c r="LC268" s="32"/>
      <c r="LD268" s="32"/>
      <c r="LE268" s="32"/>
      <c r="LF268" s="32"/>
      <c r="LG268" s="32"/>
      <c r="LH268" s="32"/>
      <c r="LI268" s="32"/>
      <c r="LJ268" s="32"/>
      <c r="LK268" s="32"/>
      <c r="LL268" s="32"/>
      <c r="LM268" s="32"/>
      <c r="LN268" s="32"/>
      <c r="LO268" s="32"/>
      <c r="LP268" s="32"/>
      <c r="LQ268" s="32"/>
      <c r="LR268" s="32"/>
      <c r="LS268" s="32"/>
      <c r="LT268" s="32"/>
      <c r="LU268" s="32"/>
      <c r="LV268" s="32"/>
      <c r="LW268" s="32"/>
      <c r="LX268" s="32"/>
      <c r="LY268" s="32"/>
      <c r="LZ268" s="32"/>
      <c r="MA268" s="32"/>
      <c r="MB268" s="32"/>
      <c r="MC268" s="32"/>
      <c r="MD268" s="32"/>
      <c r="ME268" s="32"/>
      <c r="MF268" s="32"/>
      <c r="MG268" s="32"/>
      <c r="MH268" s="32"/>
      <c r="MI268" s="32"/>
      <c r="MJ268" s="32"/>
      <c r="MK268" s="32"/>
      <c r="ML268" s="32"/>
      <c r="MM268" s="32"/>
      <c r="MN268" s="32"/>
      <c r="MO268" s="32"/>
      <c r="MP268" s="32"/>
      <c r="MQ268" s="32"/>
      <c r="MR268" s="32"/>
      <c r="MS268" s="32"/>
      <c r="MT268" s="32"/>
      <c r="MU268" s="32"/>
      <c r="MV268" s="32"/>
      <c r="MW268" s="32"/>
      <c r="MX268" s="32"/>
      <c r="MY268" s="32"/>
      <c r="MZ268" s="32"/>
      <c r="NA268" s="32"/>
      <c r="NB268" s="32"/>
      <c r="NC268" s="32"/>
      <c r="ND268" s="32"/>
      <c r="NE268" s="32"/>
      <c r="NF268" s="32"/>
      <c r="NG268" s="32"/>
      <c r="NH268" s="32"/>
      <c r="NI268" s="32"/>
      <c r="NJ268" s="32"/>
      <c r="NK268" s="32"/>
      <c r="NL268" s="32"/>
      <c r="NM268" s="32"/>
      <c r="NN268" s="32"/>
      <c r="NO268" s="32"/>
      <c r="NP268" s="32"/>
      <c r="NQ268" s="32"/>
      <c r="NR268" s="32"/>
      <c r="NS268" s="32"/>
      <c r="NT268" s="32"/>
      <c r="NU268" s="32"/>
      <c r="NV268" s="32"/>
      <c r="NW268" s="32"/>
      <c r="NX268" s="32"/>
      <c r="NY268" s="32"/>
      <c r="NZ268" s="32"/>
      <c r="OA268" s="32"/>
      <c r="OB268" s="32"/>
      <c r="OC268" s="32"/>
      <c r="OD268" s="32"/>
      <c r="OE268" s="32"/>
      <c r="OF268" s="32"/>
      <c r="OG268" s="32"/>
      <c r="OH268" s="32"/>
      <c r="OI268" s="32"/>
      <c r="OJ268" s="32"/>
      <c r="OK268" s="32"/>
      <c r="OL268" s="32"/>
      <c r="OM268" s="32"/>
      <c r="ON268" s="32"/>
      <c r="OO268" s="32"/>
      <c r="OP268" s="32"/>
      <c r="OQ268" s="32"/>
      <c r="OR268" s="32"/>
      <c r="OS268" s="32"/>
      <c r="OT268" s="32"/>
      <c r="OU268" s="32"/>
      <c r="OV268" s="32"/>
      <c r="OW268" s="32"/>
      <c r="OX268" s="32"/>
      <c r="OY268" s="32"/>
      <c r="OZ268" s="32"/>
      <c r="PA268" s="32"/>
      <c r="PB268" s="32"/>
      <c r="PC268" s="32"/>
      <c r="PD268" s="32"/>
      <c r="PE268" s="32"/>
      <c r="PF268" s="32"/>
      <c r="PG268" s="32"/>
      <c r="PH268" s="32"/>
      <c r="PI268" s="32"/>
      <c r="PJ268" s="32"/>
      <c r="PK268" s="32"/>
      <c r="PL268" s="32"/>
      <c r="PM268" s="32"/>
      <c r="PN268" s="32"/>
      <c r="PO268" s="32"/>
      <c r="PP268" s="32"/>
      <c r="PQ268" s="32"/>
      <c r="PR268" s="32"/>
      <c r="PS268" s="32"/>
      <c r="PT268" s="32"/>
      <c r="PU268" s="32"/>
      <c r="PV268" s="32"/>
      <c r="PW268" s="32"/>
      <c r="PX268" s="32"/>
      <c r="PY268" s="32"/>
      <c r="PZ268" s="32"/>
      <c r="QA268" s="32"/>
      <c r="QB268" s="32"/>
      <c r="QC268" s="32"/>
      <c r="QD268" s="32"/>
      <c r="QE268" s="32"/>
      <c r="QF268" s="32"/>
      <c r="QG268" s="32"/>
      <c r="QH268" s="32"/>
      <c r="QI268" s="32"/>
      <c r="QJ268" s="32"/>
      <c r="QK268" s="32"/>
      <c r="QL268" s="32"/>
      <c r="QM268" s="32"/>
      <c r="QN268" s="32"/>
      <c r="QO268" s="32"/>
      <c r="QP268" s="32"/>
      <c r="QQ268" s="32"/>
      <c r="QR268" s="32"/>
      <c r="QS268" s="32"/>
      <c r="QT268" s="32"/>
      <c r="QU268" s="32"/>
      <c r="QV268" s="32"/>
      <c r="QW268" s="32"/>
      <c r="QX268" s="32"/>
      <c r="QY268" s="32"/>
      <c r="QZ268" s="32"/>
      <c r="RA268" s="32"/>
      <c r="RB268" s="32"/>
      <c r="RC268" s="32"/>
      <c r="RD268" s="32"/>
      <c r="RE268" s="32"/>
      <c r="RF268" s="32"/>
      <c r="RG268" s="32"/>
      <c r="RH268" s="32"/>
      <c r="RI268" s="32"/>
      <c r="RJ268" s="32"/>
      <c r="RK268" s="32"/>
      <c r="RL268" s="32"/>
      <c r="RM268" s="32"/>
      <c r="RN268" s="32"/>
      <c r="RO268" s="32"/>
      <c r="RP268" s="32"/>
      <c r="RQ268" s="32"/>
      <c r="RR268" s="32"/>
      <c r="RS268" s="32"/>
      <c r="RT268" s="32"/>
      <c r="RU268" s="32"/>
      <c r="RV268" s="32"/>
      <c r="RW268" s="32"/>
      <c r="RX268" s="32"/>
      <c r="RY268" s="32"/>
      <c r="RZ268" s="32"/>
      <c r="SA268" s="32"/>
      <c r="SB268" s="32"/>
      <c r="SC268" s="32"/>
      <c r="SD268" s="32"/>
      <c r="SE268" s="32"/>
      <c r="SF268" s="32"/>
      <c r="SG268" s="32"/>
      <c r="SH268" s="32"/>
      <c r="SI268" s="32"/>
      <c r="SJ268" s="32"/>
      <c r="SK268" s="32"/>
      <c r="SL268" s="32"/>
      <c r="SM268" s="32"/>
      <c r="SN268" s="32"/>
      <c r="SO268" s="32"/>
      <c r="SP268" s="32"/>
      <c r="SQ268" s="32"/>
      <c r="SR268" s="32"/>
      <c r="SS268" s="32"/>
      <c r="ST268" s="32"/>
      <c r="SU268" s="32"/>
      <c r="SV268" s="32"/>
      <c r="SW268" s="32"/>
      <c r="SX268" s="32"/>
      <c r="SY268" s="32"/>
      <c r="SZ268" s="32"/>
      <c r="TA268" s="32"/>
      <c r="TB268" s="32"/>
      <c r="TC268" s="32"/>
      <c r="TD268" s="32"/>
      <c r="TE268" s="32"/>
      <c r="TF268" s="32"/>
      <c r="TG268" s="32"/>
      <c r="TH268" s="32"/>
      <c r="TI268" s="32"/>
      <c r="TJ268" s="32"/>
      <c r="TK268" s="32"/>
      <c r="TL268" s="32"/>
      <c r="TM268" s="32"/>
      <c r="TN268" s="32"/>
      <c r="TO268" s="32"/>
      <c r="TP268" s="32"/>
      <c r="TQ268" s="32"/>
      <c r="TR268" s="32"/>
      <c r="TS268" s="32"/>
      <c r="TT268" s="32"/>
      <c r="TU268" s="32"/>
      <c r="TV268" s="32"/>
      <c r="TW268" s="32"/>
      <c r="TX268" s="32"/>
      <c r="TY268" s="32"/>
      <c r="TZ268" s="32"/>
      <c r="UA268" s="32"/>
      <c r="UB268" s="32"/>
      <c r="UC268" s="32"/>
      <c r="UD268" s="32"/>
      <c r="UE268" s="32"/>
      <c r="UF268" s="32"/>
      <c r="UG268" s="32"/>
      <c r="UH268" s="32"/>
      <c r="UI268" s="32"/>
      <c r="UJ268" s="32"/>
      <c r="UK268" s="32"/>
      <c r="UL268" s="32"/>
      <c r="UM268" s="32"/>
      <c r="UN268" s="32"/>
      <c r="UO268" s="32"/>
      <c r="UP268" s="32"/>
      <c r="UQ268" s="32"/>
      <c r="UR268" s="32"/>
      <c r="US268" s="32"/>
      <c r="UT268" s="32"/>
      <c r="UU268" s="32"/>
      <c r="UV268" s="32"/>
      <c r="UW268" s="32"/>
      <c r="UX268" s="32"/>
      <c r="UY268" s="32"/>
      <c r="UZ268" s="32"/>
      <c r="VA268" s="32"/>
      <c r="VB268" s="32"/>
      <c r="VC268" s="32"/>
      <c r="VD268" s="32"/>
      <c r="VE268" s="32"/>
      <c r="VF268" s="32"/>
      <c r="VG268" s="32"/>
      <c r="VH268" s="32"/>
      <c r="VI268" s="32"/>
      <c r="VJ268" s="32"/>
      <c r="VK268" s="32"/>
      <c r="VL268" s="32"/>
      <c r="VM268" s="32"/>
      <c r="VN268" s="32"/>
      <c r="VO268" s="32"/>
      <c r="VP268" s="32"/>
      <c r="VQ268" s="32"/>
      <c r="VR268" s="32"/>
      <c r="VS268" s="32"/>
      <c r="VT268" s="32"/>
      <c r="VU268" s="32"/>
      <c r="VV268" s="32"/>
      <c r="VW268" s="32"/>
      <c r="VX268" s="32"/>
      <c r="VY268" s="32"/>
      <c r="VZ268" s="32"/>
      <c r="WA268" s="32"/>
      <c r="WB268" s="32"/>
      <c r="WC268" s="32"/>
      <c r="WD268" s="32"/>
      <c r="WE268" s="32"/>
      <c r="WF268" s="32"/>
      <c r="WG268" s="32"/>
      <c r="WH268" s="32"/>
      <c r="WI268" s="32"/>
      <c r="WJ268" s="32"/>
      <c r="WK268" s="32"/>
      <c r="WL268" s="32"/>
      <c r="WM268" s="32"/>
      <c r="WN268" s="32"/>
      <c r="WO268" s="32"/>
      <c r="WP268" s="32"/>
      <c r="WQ268" s="32"/>
      <c r="WR268" s="32"/>
      <c r="WS268" s="32"/>
      <c r="WT268" s="32"/>
      <c r="WU268" s="32"/>
      <c r="WV268" s="32"/>
      <c r="WW268" s="32"/>
      <c r="WX268" s="32"/>
      <c r="WY268" s="32"/>
      <c r="WZ268" s="32"/>
      <c r="XA268" s="32"/>
      <c r="XB268" s="32"/>
      <c r="XC268" s="32"/>
      <c r="XD268" s="32"/>
      <c r="XE268" s="32"/>
      <c r="XF268" s="32"/>
      <c r="XG268" s="32"/>
      <c r="XH268" s="32"/>
      <c r="XI268" s="32"/>
      <c r="XJ268" s="32"/>
      <c r="XK268" s="32"/>
      <c r="XL268" s="32"/>
      <c r="XM268" s="32"/>
      <c r="XN268" s="32"/>
      <c r="XO268" s="32"/>
      <c r="XP268" s="32"/>
      <c r="XQ268" s="32"/>
      <c r="XR268" s="32"/>
      <c r="XS268" s="32"/>
      <c r="XT268" s="32"/>
      <c r="XU268" s="32"/>
      <c r="XV268" s="32"/>
      <c r="XW268" s="32"/>
      <c r="XX268" s="32"/>
      <c r="XY268" s="32"/>
      <c r="XZ268" s="32"/>
      <c r="YA268" s="32"/>
      <c r="YB268" s="32"/>
      <c r="YC268" s="32"/>
      <c r="YD268" s="32"/>
      <c r="YE268" s="32"/>
      <c r="YF268" s="32"/>
      <c r="YG268" s="32"/>
      <c r="YH268" s="32"/>
      <c r="YI268" s="32"/>
      <c r="YJ268" s="32"/>
      <c r="YK268" s="32"/>
      <c r="YL268" s="32"/>
      <c r="YM268" s="32"/>
      <c r="YN268" s="32"/>
      <c r="YO268" s="32"/>
      <c r="YP268" s="32"/>
      <c r="YQ268" s="32"/>
      <c r="YR268" s="32"/>
      <c r="YS268" s="32"/>
      <c r="YT268" s="32"/>
      <c r="YU268" s="32"/>
      <c r="YV268" s="32"/>
      <c r="YW268" s="32"/>
      <c r="YX268" s="32"/>
      <c r="YY268" s="32"/>
      <c r="YZ268" s="32"/>
      <c r="ZA268" s="32"/>
      <c r="ZB268" s="32"/>
      <c r="ZC268" s="32"/>
      <c r="ZD268" s="32"/>
      <c r="ZE268" s="32"/>
      <c r="ZF268" s="32"/>
      <c r="ZG268" s="32"/>
      <c r="ZH268" s="32"/>
      <c r="ZI268" s="32"/>
      <c r="ZJ268" s="32"/>
      <c r="ZK268" s="32"/>
      <c r="ZL268" s="32"/>
      <c r="ZM268" s="32"/>
      <c r="ZN268" s="32"/>
      <c r="ZO268" s="32"/>
      <c r="ZP268" s="32"/>
      <c r="ZQ268" s="32"/>
      <c r="ZR268" s="32"/>
      <c r="ZS268" s="32"/>
      <c r="ZT268" s="32"/>
      <c r="ZU268" s="32"/>
      <c r="ZV268" s="32"/>
      <c r="ZW268" s="32"/>
      <c r="ZX268" s="32"/>
      <c r="ZY268" s="32"/>
      <c r="ZZ268" s="32"/>
      <c r="AAA268" s="32"/>
      <c r="AAB268" s="32"/>
      <c r="AAC268" s="32"/>
      <c r="AAD268" s="32"/>
      <c r="AAE268" s="32"/>
      <c r="AAF268" s="32"/>
      <c r="AAG268" s="32"/>
      <c r="AAH268" s="32"/>
      <c r="AAI268" s="32"/>
      <c r="AAJ268" s="32"/>
      <c r="AAK268" s="32"/>
      <c r="AAL268" s="32"/>
      <c r="AAM268" s="32"/>
      <c r="AAN268" s="32"/>
      <c r="AAO268" s="32"/>
      <c r="AAP268" s="32"/>
      <c r="AAQ268" s="32"/>
      <c r="AAR268" s="32"/>
      <c r="AAS268" s="32"/>
      <c r="AAT268" s="32"/>
      <c r="AAU268" s="32"/>
      <c r="AAV268" s="32"/>
      <c r="AAW268" s="32"/>
      <c r="AAX268" s="32"/>
      <c r="AAY268" s="32"/>
      <c r="AAZ268" s="32"/>
      <c r="ABA268" s="32"/>
      <c r="ABB268" s="32"/>
      <c r="ABC268" s="32"/>
      <c r="ABD268" s="32"/>
      <c r="ABE268" s="32"/>
      <c r="ABF268" s="32"/>
      <c r="ABG268" s="32"/>
      <c r="ABH268" s="32"/>
      <c r="ABI268" s="32"/>
      <c r="ABJ268" s="32"/>
      <c r="ABK268" s="32"/>
      <c r="ABL268" s="32"/>
      <c r="ABM268" s="32"/>
      <c r="ABN268" s="32"/>
      <c r="ABO268" s="32"/>
      <c r="ABP268" s="32"/>
      <c r="ABQ268" s="32"/>
      <c r="ABR268" s="32"/>
      <c r="ABS268" s="32"/>
      <c r="ABT268" s="32"/>
      <c r="ABU268" s="32"/>
      <c r="ABV268" s="32"/>
      <c r="ABW268" s="32"/>
      <c r="ABX268" s="32"/>
      <c r="ABY268" s="32"/>
      <c r="ABZ268" s="32"/>
      <c r="ACA268" s="32"/>
      <c r="ACB268" s="32"/>
      <c r="ACC268" s="32"/>
      <c r="ACD268" s="32"/>
      <c r="ACE268" s="32"/>
      <c r="ACF268" s="32"/>
      <c r="ACG268" s="32"/>
      <c r="ACH268" s="32"/>
      <c r="ACI268" s="32"/>
      <c r="ACJ268" s="32"/>
      <c r="ACK268" s="32"/>
      <c r="ACL268" s="32"/>
      <c r="ACM268" s="32"/>
      <c r="ACN268" s="32"/>
      <c r="ACO268" s="32"/>
      <c r="ACP268" s="32"/>
      <c r="ACQ268" s="32"/>
      <c r="ACR268" s="32"/>
      <c r="ACS268" s="32"/>
      <c r="ACT268" s="32"/>
      <c r="ACU268" s="32"/>
      <c r="ACV268" s="32"/>
      <c r="ACW268" s="32"/>
      <c r="ACX268" s="32"/>
      <c r="ACY268" s="32"/>
      <c r="ACZ268" s="32"/>
      <c r="ADA268" s="32"/>
      <c r="ADB268" s="32"/>
      <c r="ADC268" s="32"/>
      <c r="ADD268" s="32"/>
      <c r="ADE268" s="32"/>
      <c r="ADF268" s="32"/>
      <c r="ADG268" s="32"/>
      <c r="ADH268" s="32"/>
      <c r="ADI268" s="32"/>
      <c r="ADJ268" s="32"/>
      <c r="ADK268" s="32"/>
      <c r="ADL268" s="32"/>
      <c r="ADM268" s="32"/>
      <c r="ADN268" s="32"/>
      <c r="ADO268" s="32"/>
      <c r="ADP268" s="32"/>
      <c r="ADQ268" s="32"/>
      <c r="ADR268" s="32"/>
      <c r="ADS268" s="32"/>
      <c r="ADT268" s="32"/>
      <c r="ADU268" s="32"/>
      <c r="ADV268" s="32"/>
      <c r="ADW268" s="32"/>
      <c r="ADX268" s="32"/>
      <c r="ADY268" s="32"/>
      <c r="ADZ268" s="32"/>
      <c r="AEA268" s="32"/>
      <c r="AEB268" s="32"/>
      <c r="AEC268" s="32"/>
      <c r="AED268" s="32"/>
      <c r="AEE268" s="32"/>
      <c r="AEF268" s="32"/>
      <c r="AEG268" s="32"/>
      <c r="AEH268" s="32"/>
      <c r="AEI268" s="32"/>
      <c r="AEJ268" s="32"/>
      <c r="AEK268" s="32"/>
      <c r="AEL268" s="32"/>
      <c r="AEM268" s="32"/>
      <c r="AEN268" s="32"/>
      <c r="AEO268" s="32"/>
      <c r="AEP268" s="32"/>
      <c r="AEQ268" s="32"/>
      <c r="AER268" s="32"/>
      <c r="AES268" s="32"/>
      <c r="AET268" s="32"/>
      <c r="AEU268" s="32"/>
      <c r="AEV268" s="32"/>
      <c r="AEW268" s="32"/>
      <c r="AEX268" s="32"/>
      <c r="AEY268" s="32"/>
      <c r="AEZ268" s="32"/>
      <c r="AFA268" s="32"/>
      <c r="AFB268" s="32"/>
      <c r="AFC268" s="32"/>
      <c r="AFD268" s="32"/>
      <c r="AFE268" s="32"/>
      <c r="AFF268" s="32"/>
      <c r="AFG268" s="32"/>
      <c r="AFH268" s="32"/>
      <c r="AFI268" s="32"/>
      <c r="AFJ268" s="32"/>
      <c r="AFK268" s="32"/>
      <c r="AFL268" s="32"/>
      <c r="AFM268" s="32"/>
      <c r="AFN268" s="32"/>
      <c r="AFO268" s="32"/>
      <c r="AFP268" s="32"/>
      <c r="AFQ268" s="32"/>
      <c r="AFR268" s="32"/>
      <c r="AFS268" s="32"/>
      <c r="AFT268" s="32"/>
      <c r="AFU268" s="32"/>
      <c r="AFV268" s="32"/>
      <c r="AFW268" s="32"/>
      <c r="AFX268" s="32"/>
      <c r="AFY268" s="32"/>
      <c r="AFZ268" s="32"/>
      <c r="AGA268" s="32"/>
      <c r="AGB268" s="32"/>
      <c r="AGC268" s="32"/>
      <c r="AGD268" s="32"/>
      <c r="AGE268" s="32"/>
      <c r="AGF268" s="32"/>
      <c r="AGG268" s="32"/>
      <c r="AGH268" s="32"/>
      <c r="AGI268" s="32"/>
      <c r="AGJ268" s="32"/>
      <c r="AGK268" s="32"/>
      <c r="AGL268" s="32"/>
      <c r="AGM268" s="32"/>
      <c r="AGN268" s="32"/>
      <c r="AGO268" s="32"/>
      <c r="AGP268" s="32"/>
      <c r="AGQ268" s="32"/>
      <c r="AGR268" s="32"/>
      <c r="AGS268" s="32"/>
      <c r="AGT268" s="32"/>
      <c r="AGU268" s="32"/>
      <c r="AGV268" s="32"/>
      <c r="AGW268" s="32"/>
      <c r="AGX268" s="32"/>
      <c r="AGY268" s="32"/>
      <c r="AGZ268" s="32"/>
      <c r="AHA268" s="32"/>
      <c r="AHB268" s="32"/>
      <c r="AHC268" s="32"/>
      <c r="AHD268" s="32"/>
      <c r="AHE268" s="32"/>
      <c r="AHF268" s="32"/>
      <c r="AHG268" s="32"/>
      <c r="AHH268" s="32"/>
      <c r="AHI268" s="32"/>
      <c r="AHJ268" s="32"/>
      <c r="AHK268" s="32"/>
      <c r="AHL268" s="32"/>
      <c r="AHM268" s="32"/>
      <c r="AHN268" s="32"/>
      <c r="AHO268" s="32"/>
      <c r="AHP268" s="32"/>
      <c r="AHQ268" s="32"/>
      <c r="AHR268" s="32"/>
      <c r="AHS268" s="32"/>
      <c r="AHT268" s="32"/>
      <c r="AHU268" s="32"/>
      <c r="AHV268" s="32"/>
      <c r="AHW268" s="32"/>
      <c r="AHX268" s="32"/>
      <c r="AHY268" s="32"/>
      <c r="AHZ268" s="32"/>
      <c r="AIA268" s="32"/>
      <c r="AIB268" s="32"/>
      <c r="AIC268" s="32"/>
      <c r="AID268" s="32"/>
      <c r="AIE268" s="32"/>
      <c r="AIF268" s="32"/>
      <c r="AIG268" s="32"/>
      <c r="AIH268" s="32"/>
      <c r="AII268" s="32"/>
      <c r="AIJ268" s="32"/>
      <c r="AIK268" s="32"/>
      <c r="AIL268" s="32"/>
      <c r="AIM268" s="32"/>
      <c r="AIN268" s="32"/>
      <c r="AIO268" s="32"/>
      <c r="AIP268" s="32"/>
      <c r="AIQ268" s="32"/>
      <c r="AIR268" s="32"/>
      <c r="AIS268" s="32"/>
      <c r="AIT268" s="32"/>
      <c r="AIU268" s="32"/>
      <c r="AIV268" s="32"/>
      <c r="AIW268" s="32"/>
      <c r="AIX268" s="32"/>
      <c r="AIY268" s="32"/>
      <c r="AIZ268" s="32"/>
      <c r="AJA268" s="32"/>
      <c r="AJB268" s="32"/>
      <c r="AJC268" s="32"/>
      <c r="AJD268" s="32"/>
      <c r="AJE268" s="32"/>
      <c r="AJF268" s="32"/>
      <c r="AJG268" s="32"/>
      <c r="AJH268" s="32"/>
      <c r="AJI268" s="32"/>
      <c r="AJJ268" s="32"/>
      <c r="AJK268" s="32"/>
      <c r="AJL268" s="32"/>
      <c r="AJM268" s="32"/>
      <c r="AJN268" s="32"/>
      <c r="AJO268" s="32"/>
      <c r="AJP268" s="32"/>
      <c r="AJQ268" s="32"/>
      <c r="AJR268" s="32"/>
      <c r="AJS268" s="32"/>
      <c r="AJT268" s="32"/>
      <c r="AJU268" s="32"/>
      <c r="AJV268" s="32"/>
      <c r="AJW268" s="32"/>
      <c r="AJX268" s="32"/>
      <c r="AJY268" s="32"/>
      <c r="AJZ268" s="32"/>
      <c r="AKA268" s="32"/>
      <c r="AKB268" s="32"/>
      <c r="AKC268" s="32"/>
      <c r="AKD268" s="32"/>
      <c r="AKE268" s="32"/>
      <c r="AKF268" s="32"/>
      <c r="AKG268" s="32"/>
      <c r="AKH268" s="32"/>
      <c r="AKI268" s="32"/>
      <c r="AKJ268" s="32"/>
      <c r="AKK268" s="32"/>
      <c r="AKL268" s="32"/>
      <c r="AKM268" s="32"/>
      <c r="AKN268" s="32"/>
      <c r="AKO268" s="32"/>
      <c r="AKP268" s="32"/>
      <c r="AKQ268" s="32"/>
      <c r="AKR268" s="32"/>
      <c r="AKS268" s="32"/>
      <c r="AKT268" s="32"/>
      <c r="AKU268" s="32"/>
      <c r="AKV268" s="32"/>
      <c r="AKW268" s="32"/>
      <c r="AKX268" s="32"/>
      <c r="AKY268" s="32"/>
      <c r="AKZ268" s="32"/>
      <c r="ALA268" s="32"/>
      <c r="ALB268" s="32"/>
      <c r="ALC268" s="32"/>
      <c r="ALD268" s="32"/>
      <c r="ALE268" s="32"/>
      <c r="ALF268" s="32"/>
      <c r="ALG268" s="32"/>
      <c r="ALH268" s="32"/>
      <c r="ALI268" s="32"/>
      <c r="ALJ268" s="32"/>
      <c r="ALK268" s="32"/>
      <c r="ALL268" s="32"/>
      <c r="ALM268" s="32"/>
      <c r="ALN268" s="32"/>
      <c r="ALO268" s="32"/>
      <c r="ALP268" s="32"/>
      <c r="ALQ268" s="32"/>
      <c r="ALR268" s="32"/>
      <c r="ALS268" s="32"/>
      <c r="ALT268" s="32"/>
      <c r="ALU268" s="32"/>
      <c r="ALV268" s="32"/>
      <c r="ALW268" s="32"/>
      <c r="ALX268" s="32"/>
      <c r="ALY268" s="32"/>
      <c r="ALZ268" s="32"/>
      <c r="AMA268" s="32"/>
      <c r="AMB268" s="32"/>
      <c r="AMC268" s="32"/>
      <c r="AMD268" s="32"/>
      <c r="AME268" s="32"/>
      <c r="AMF268" s="32"/>
      <c r="AMG268" s="32"/>
      <c r="AMH268" s="32"/>
      <c r="AMI268" s="32"/>
      <c r="AMJ268" s="32"/>
      <c r="AMK268" s="32"/>
      <c r="AML268" s="32"/>
      <c r="AMM268" s="32"/>
      <c r="AMN268" s="32"/>
      <c r="AMO268" s="32"/>
      <c r="AMP268" s="32"/>
      <c r="AMQ268" s="32"/>
      <c r="AMR268" s="32"/>
      <c r="AMS268" s="32"/>
      <c r="AMT268" s="32"/>
      <c r="AMU268" s="32"/>
      <c r="AMV268" s="32"/>
      <c r="AMW268" s="32"/>
    </row>
    <row r="269" spans="1:1037" ht="103.5" hidden="1" thickTop="1" thickBot="1" x14ac:dyDescent="0.25">
      <c r="A269" s="23" t="s">
        <v>1716</v>
      </c>
      <c r="B269" s="23" t="s">
        <v>901</v>
      </c>
      <c r="C269" s="23" t="s">
        <v>33</v>
      </c>
      <c r="D269" s="23" t="s">
        <v>83</v>
      </c>
      <c r="E269" s="23" t="s">
        <v>1050</v>
      </c>
      <c r="F269" s="23" t="s">
        <v>1058</v>
      </c>
      <c r="G269" s="23" t="s">
        <v>1062</v>
      </c>
      <c r="H269" s="23" t="s">
        <v>1055</v>
      </c>
      <c r="I269" s="24" t="s">
        <v>1585</v>
      </c>
      <c r="J269" s="189" t="str">
        <f>+VLOOKUP(I269,Feuil1!A:C,2,FALSE)</f>
        <v>R8-9-1-1</v>
      </c>
      <c r="K269" s="23" t="s">
        <v>1586</v>
      </c>
      <c r="L269" s="23"/>
      <c r="M269" s="59">
        <v>4</v>
      </c>
      <c r="N269" s="60">
        <v>2</v>
      </c>
      <c r="O269" s="42">
        <f t="shared" si="20"/>
        <v>8</v>
      </c>
      <c r="P269" s="42">
        <f t="shared" si="21"/>
        <v>3</v>
      </c>
      <c r="Q269" s="45" t="s">
        <v>954</v>
      </c>
      <c r="R269" s="59">
        <v>5</v>
      </c>
      <c r="S269" s="25"/>
      <c r="T269" s="59">
        <v>2</v>
      </c>
      <c r="U269" s="25"/>
      <c r="V269" s="59">
        <v>5</v>
      </c>
      <c r="W269" s="41">
        <f t="shared" si="22"/>
        <v>12</v>
      </c>
      <c r="X269" s="50">
        <f t="shared" si="23"/>
        <v>1</v>
      </c>
      <c r="Y269" s="52">
        <f t="shared" si="24"/>
        <v>3</v>
      </c>
      <c r="Z269" s="23"/>
      <c r="AA269" s="57"/>
      <c r="AB269" s="29"/>
      <c r="AC269" s="29"/>
      <c r="AD269" s="29"/>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c r="CC269" s="32"/>
      <c r="CD269" s="32"/>
      <c r="CE269" s="32"/>
      <c r="CF269" s="32"/>
      <c r="CG269" s="32"/>
      <c r="CH269" s="32"/>
      <c r="CI269" s="32"/>
      <c r="CJ269" s="32"/>
      <c r="CK269" s="32"/>
      <c r="CL269" s="32"/>
      <c r="CM269" s="32"/>
      <c r="CN269" s="32"/>
      <c r="CO269" s="32"/>
      <c r="CP269" s="32"/>
      <c r="CQ269" s="32"/>
      <c r="CR269" s="32"/>
      <c r="CS269" s="32"/>
      <c r="CT269" s="32"/>
      <c r="CU269" s="32"/>
      <c r="CV269" s="32"/>
      <c r="CW269" s="32"/>
      <c r="CX269" s="32"/>
      <c r="CY269" s="32"/>
      <c r="CZ269" s="32"/>
      <c r="DA269" s="32"/>
      <c r="DB269" s="32"/>
      <c r="DC269" s="32"/>
      <c r="DD269" s="32"/>
      <c r="DE269" s="32"/>
      <c r="DF269" s="32"/>
      <c r="DG269" s="32"/>
      <c r="DH269" s="32"/>
      <c r="DI269" s="32"/>
      <c r="DJ269" s="32"/>
      <c r="DK269" s="32"/>
      <c r="DL269" s="32"/>
      <c r="DM269" s="32"/>
      <c r="DN269" s="32"/>
      <c r="DO269" s="32"/>
      <c r="DP269" s="32"/>
      <c r="DQ269" s="32"/>
      <c r="DR269" s="32"/>
      <c r="DS269" s="32"/>
      <c r="DT269" s="32"/>
      <c r="DU269" s="32"/>
      <c r="DV269" s="32"/>
      <c r="DW269" s="32"/>
      <c r="DX269" s="32"/>
      <c r="DY269" s="32"/>
      <c r="DZ269" s="32"/>
      <c r="EA269" s="32"/>
      <c r="EB269" s="32"/>
      <c r="EC269" s="32"/>
      <c r="ED269" s="32"/>
      <c r="EE269" s="32"/>
      <c r="EF269" s="32"/>
      <c r="EG269" s="32"/>
      <c r="EH269" s="32"/>
      <c r="EI269" s="32"/>
      <c r="EJ269" s="32"/>
      <c r="EK269" s="32"/>
      <c r="EL269" s="32"/>
      <c r="EM269" s="32"/>
      <c r="EN269" s="32"/>
      <c r="EO269" s="32"/>
      <c r="EP269" s="32"/>
      <c r="EQ269" s="32"/>
      <c r="ER269" s="32"/>
      <c r="ES269" s="32"/>
      <c r="ET269" s="32"/>
      <c r="EU269" s="32"/>
      <c r="EV269" s="32"/>
      <c r="EW269" s="32"/>
      <c r="EX269" s="32"/>
      <c r="EY269" s="32"/>
      <c r="EZ269" s="32"/>
      <c r="FA269" s="32"/>
      <c r="FB269" s="32"/>
      <c r="FC269" s="32"/>
      <c r="FD269" s="32"/>
      <c r="FE269" s="32"/>
      <c r="FF269" s="32"/>
      <c r="FG269" s="32"/>
      <c r="FH269" s="32"/>
      <c r="FI269" s="32"/>
      <c r="FJ269" s="32"/>
      <c r="FK269" s="32"/>
      <c r="FL269" s="32"/>
      <c r="FM269" s="32"/>
      <c r="FN269" s="32"/>
      <c r="FO269" s="32"/>
      <c r="FP269" s="32"/>
      <c r="FQ269" s="32"/>
      <c r="FR269" s="32"/>
      <c r="FS269" s="32"/>
      <c r="FT269" s="32"/>
      <c r="FU269" s="32"/>
      <c r="FV269" s="32"/>
      <c r="FW269" s="32"/>
      <c r="FX269" s="32"/>
      <c r="FY269" s="32"/>
      <c r="FZ269" s="32"/>
      <c r="GA269" s="32"/>
      <c r="GB269" s="32"/>
      <c r="GC269" s="32"/>
      <c r="GD269" s="32"/>
      <c r="GE269" s="32"/>
      <c r="GF269" s="32"/>
      <c r="GG269" s="32"/>
      <c r="GH269" s="32"/>
      <c r="GI269" s="32"/>
      <c r="GJ269" s="32"/>
      <c r="GK269" s="32"/>
      <c r="GL269" s="32"/>
      <c r="GM269" s="32"/>
      <c r="GN269" s="32"/>
      <c r="GO269" s="32"/>
      <c r="GP269" s="32"/>
      <c r="GQ269" s="32"/>
      <c r="GR269" s="32"/>
      <c r="GS269" s="32"/>
      <c r="GT269" s="32"/>
      <c r="GU269" s="32"/>
      <c r="GV269" s="32"/>
      <c r="GW269" s="32"/>
      <c r="GX269" s="32"/>
      <c r="GY269" s="32"/>
      <c r="GZ269" s="32"/>
      <c r="HA269" s="32"/>
      <c r="HB269" s="32"/>
      <c r="HC269" s="32"/>
      <c r="HD269" s="32"/>
      <c r="HE269" s="32"/>
      <c r="HF269" s="32"/>
      <c r="HG269" s="32"/>
      <c r="HH269" s="32"/>
      <c r="HI269" s="32"/>
      <c r="HJ269" s="32"/>
      <c r="HK269" s="32"/>
      <c r="HL269" s="32"/>
      <c r="HM269" s="32"/>
      <c r="HN269" s="32"/>
      <c r="HO269" s="32"/>
      <c r="HP269" s="32"/>
      <c r="HQ269" s="32"/>
      <c r="HR269" s="32"/>
      <c r="HS269" s="32"/>
      <c r="HT269" s="32"/>
      <c r="HU269" s="32"/>
      <c r="HV269" s="32"/>
      <c r="HW269" s="32"/>
      <c r="HX269" s="32"/>
      <c r="HY269" s="32"/>
      <c r="HZ269" s="32"/>
      <c r="IA269" s="32"/>
      <c r="IB269" s="32"/>
      <c r="IC269" s="32"/>
      <c r="ID269" s="32"/>
      <c r="IE269" s="32"/>
      <c r="IF269" s="32"/>
      <c r="IG269" s="32"/>
      <c r="IH269" s="32"/>
      <c r="II269" s="32"/>
      <c r="IJ269" s="32"/>
      <c r="IK269" s="32"/>
      <c r="IL269" s="32"/>
      <c r="IM269" s="32"/>
      <c r="IN269" s="32"/>
      <c r="IO269" s="32"/>
      <c r="IP269" s="32"/>
      <c r="IQ269" s="32"/>
      <c r="IR269" s="32"/>
      <c r="IS269" s="32"/>
      <c r="IT269" s="32"/>
      <c r="IU269" s="32"/>
      <c r="IV269" s="32"/>
      <c r="IW269" s="32"/>
      <c r="IX269" s="32"/>
      <c r="IY269" s="32"/>
      <c r="IZ269" s="32"/>
      <c r="JA269" s="32"/>
      <c r="JB269" s="32"/>
      <c r="JC269" s="32"/>
      <c r="JD269" s="32"/>
      <c r="JE269" s="32"/>
      <c r="JF269" s="32"/>
      <c r="JG269" s="32"/>
      <c r="JH269" s="32"/>
      <c r="JI269" s="32"/>
      <c r="JJ269" s="32"/>
      <c r="JK269" s="32"/>
      <c r="JL269" s="32"/>
      <c r="JM269" s="32"/>
      <c r="JN269" s="32"/>
      <c r="JO269" s="32"/>
      <c r="JP269" s="32"/>
      <c r="JQ269" s="32"/>
      <c r="JR269" s="32"/>
      <c r="JS269" s="32"/>
      <c r="JT269" s="32"/>
      <c r="JU269" s="32"/>
      <c r="JV269" s="32"/>
      <c r="JW269" s="32"/>
      <c r="JX269" s="32"/>
      <c r="JY269" s="32"/>
      <c r="JZ269" s="32"/>
      <c r="KA269" s="32"/>
      <c r="KB269" s="32"/>
      <c r="KC269" s="32"/>
      <c r="KD269" s="32"/>
      <c r="KE269" s="32"/>
      <c r="KF269" s="32"/>
      <c r="KG269" s="32"/>
      <c r="KH269" s="32"/>
      <c r="KI269" s="32"/>
      <c r="KJ269" s="32"/>
      <c r="KK269" s="32"/>
      <c r="KL269" s="32"/>
      <c r="KM269" s="32"/>
      <c r="KN269" s="32"/>
      <c r="KO269" s="32"/>
      <c r="KP269" s="32"/>
      <c r="KQ269" s="32"/>
      <c r="KR269" s="32"/>
      <c r="KS269" s="32"/>
      <c r="KT269" s="32"/>
      <c r="KU269" s="32"/>
      <c r="KV269" s="32"/>
      <c r="KW269" s="32"/>
      <c r="KX269" s="32"/>
      <c r="KY269" s="32"/>
      <c r="KZ269" s="32"/>
      <c r="LA269" s="32"/>
      <c r="LB269" s="32"/>
      <c r="LC269" s="32"/>
      <c r="LD269" s="32"/>
      <c r="LE269" s="32"/>
      <c r="LF269" s="32"/>
      <c r="LG269" s="32"/>
      <c r="LH269" s="32"/>
      <c r="LI269" s="32"/>
      <c r="LJ269" s="32"/>
      <c r="LK269" s="32"/>
      <c r="LL269" s="32"/>
      <c r="LM269" s="32"/>
      <c r="LN269" s="32"/>
      <c r="LO269" s="32"/>
      <c r="LP269" s="32"/>
      <c r="LQ269" s="32"/>
      <c r="LR269" s="32"/>
      <c r="LS269" s="32"/>
      <c r="LT269" s="32"/>
      <c r="LU269" s="32"/>
      <c r="LV269" s="32"/>
      <c r="LW269" s="32"/>
      <c r="LX269" s="32"/>
      <c r="LY269" s="32"/>
      <c r="LZ269" s="32"/>
      <c r="MA269" s="32"/>
      <c r="MB269" s="32"/>
      <c r="MC269" s="32"/>
      <c r="MD269" s="32"/>
      <c r="ME269" s="32"/>
      <c r="MF269" s="32"/>
      <c r="MG269" s="32"/>
      <c r="MH269" s="32"/>
      <c r="MI269" s="32"/>
      <c r="MJ269" s="32"/>
      <c r="MK269" s="32"/>
      <c r="ML269" s="32"/>
      <c r="MM269" s="32"/>
      <c r="MN269" s="32"/>
      <c r="MO269" s="32"/>
      <c r="MP269" s="32"/>
      <c r="MQ269" s="32"/>
      <c r="MR269" s="32"/>
      <c r="MS269" s="32"/>
      <c r="MT269" s="32"/>
      <c r="MU269" s="32"/>
      <c r="MV269" s="32"/>
      <c r="MW269" s="32"/>
      <c r="MX269" s="32"/>
      <c r="MY269" s="32"/>
      <c r="MZ269" s="32"/>
      <c r="NA269" s="32"/>
      <c r="NB269" s="32"/>
      <c r="NC269" s="32"/>
      <c r="ND269" s="32"/>
      <c r="NE269" s="32"/>
      <c r="NF269" s="32"/>
      <c r="NG269" s="32"/>
      <c r="NH269" s="32"/>
      <c r="NI269" s="32"/>
      <c r="NJ269" s="32"/>
      <c r="NK269" s="32"/>
      <c r="NL269" s="32"/>
      <c r="NM269" s="32"/>
      <c r="NN269" s="32"/>
      <c r="NO269" s="32"/>
      <c r="NP269" s="32"/>
      <c r="NQ269" s="32"/>
      <c r="NR269" s="32"/>
      <c r="NS269" s="32"/>
      <c r="NT269" s="32"/>
      <c r="NU269" s="32"/>
      <c r="NV269" s="32"/>
      <c r="NW269" s="32"/>
      <c r="NX269" s="32"/>
      <c r="NY269" s="32"/>
      <c r="NZ269" s="32"/>
      <c r="OA269" s="32"/>
      <c r="OB269" s="32"/>
      <c r="OC269" s="32"/>
      <c r="OD269" s="32"/>
      <c r="OE269" s="32"/>
      <c r="OF269" s="32"/>
      <c r="OG269" s="32"/>
      <c r="OH269" s="32"/>
      <c r="OI269" s="32"/>
      <c r="OJ269" s="32"/>
      <c r="OK269" s="32"/>
      <c r="OL269" s="32"/>
      <c r="OM269" s="32"/>
      <c r="ON269" s="32"/>
      <c r="OO269" s="32"/>
      <c r="OP269" s="32"/>
      <c r="OQ269" s="32"/>
      <c r="OR269" s="32"/>
      <c r="OS269" s="32"/>
      <c r="OT269" s="32"/>
      <c r="OU269" s="32"/>
      <c r="OV269" s="32"/>
      <c r="OW269" s="32"/>
      <c r="OX269" s="32"/>
      <c r="OY269" s="32"/>
      <c r="OZ269" s="32"/>
      <c r="PA269" s="32"/>
      <c r="PB269" s="32"/>
      <c r="PC269" s="32"/>
      <c r="PD269" s="32"/>
      <c r="PE269" s="32"/>
      <c r="PF269" s="32"/>
      <c r="PG269" s="32"/>
      <c r="PH269" s="32"/>
      <c r="PI269" s="32"/>
      <c r="PJ269" s="32"/>
      <c r="PK269" s="32"/>
      <c r="PL269" s="32"/>
      <c r="PM269" s="32"/>
      <c r="PN269" s="32"/>
      <c r="PO269" s="32"/>
      <c r="PP269" s="32"/>
      <c r="PQ269" s="32"/>
      <c r="PR269" s="32"/>
      <c r="PS269" s="32"/>
      <c r="PT269" s="32"/>
      <c r="PU269" s="32"/>
      <c r="PV269" s="32"/>
      <c r="PW269" s="32"/>
      <c r="PX269" s="32"/>
      <c r="PY269" s="32"/>
      <c r="PZ269" s="32"/>
      <c r="QA269" s="32"/>
      <c r="QB269" s="32"/>
      <c r="QC269" s="32"/>
      <c r="QD269" s="32"/>
      <c r="QE269" s="32"/>
      <c r="QF269" s="32"/>
      <c r="QG269" s="32"/>
      <c r="QH269" s="32"/>
      <c r="QI269" s="32"/>
      <c r="QJ269" s="32"/>
      <c r="QK269" s="32"/>
      <c r="QL269" s="32"/>
      <c r="QM269" s="32"/>
      <c r="QN269" s="32"/>
      <c r="QO269" s="32"/>
      <c r="QP269" s="32"/>
      <c r="QQ269" s="32"/>
      <c r="QR269" s="32"/>
      <c r="QS269" s="32"/>
      <c r="QT269" s="32"/>
      <c r="QU269" s="32"/>
      <c r="QV269" s="32"/>
      <c r="QW269" s="32"/>
      <c r="QX269" s="32"/>
      <c r="QY269" s="32"/>
      <c r="QZ269" s="32"/>
      <c r="RA269" s="32"/>
      <c r="RB269" s="32"/>
      <c r="RC269" s="32"/>
      <c r="RD269" s="32"/>
      <c r="RE269" s="32"/>
      <c r="RF269" s="32"/>
      <c r="RG269" s="32"/>
      <c r="RH269" s="32"/>
      <c r="RI269" s="32"/>
      <c r="RJ269" s="32"/>
      <c r="RK269" s="32"/>
      <c r="RL269" s="32"/>
      <c r="RM269" s="32"/>
      <c r="RN269" s="32"/>
      <c r="RO269" s="32"/>
      <c r="RP269" s="32"/>
      <c r="RQ269" s="32"/>
      <c r="RR269" s="32"/>
      <c r="RS269" s="32"/>
      <c r="RT269" s="32"/>
      <c r="RU269" s="32"/>
      <c r="RV269" s="32"/>
      <c r="RW269" s="32"/>
      <c r="RX269" s="32"/>
      <c r="RY269" s="32"/>
      <c r="RZ269" s="32"/>
      <c r="SA269" s="32"/>
      <c r="SB269" s="32"/>
      <c r="SC269" s="32"/>
      <c r="SD269" s="32"/>
      <c r="SE269" s="32"/>
      <c r="SF269" s="32"/>
      <c r="SG269" s="32"/>
      <c r="SH269" s="32"/>
      <c r="SI269" s="32"/>
      <c r="SJ269" s="32"/>
      <c r="SK269" s="32"/>
      <c r="SL269" s="32"/>
      <c r="SM269" s="32"/>
      <c r="SN269" s="32"/>
      <c r="SO269" s="32"/>
      <c r="SP269" s="32"/>
      <c r="SQ269" s="32"/>
      <c r="SR269" s="32"/>
      <c r="SS269" s="32"/>
      <c r="ST269" s="32"/>
      <c r="SU269" s="32"/>
      <c r="SV269" s="32"/>
      <c r="SW269" s="32"/>
      <c r="SX269" s="32"/>
      <c r="SY269" s="32"/>
      <c r="SZ269" s="32"/>
      <c r="TA269" s="32"/>
      <c r="TB269" s="32"/>
      <c r="TC269" s="32"/>
      <c r="TD269" s="32"/>
      <c r="TE269" s="32"/>
      <c r="TF269" s="32"/>
      <c r="TG269" s="32"/>
      <c r="TH269" s="32"/>
      <c r="TI269" s="32"/>
      <c r="TJ269" s="32"/>
      <c r="TK269" s="32"/>
      <c r="TL269" s="32"/>
      <c r="TM269" s="32"/>
      <c r="TN269" s="32"/>
      <c r="TO269" s="32"/>
      <c r="TP269" s="32"/>
      <c r="TQ269" s="32"/>
      <c r="TR269" s="32"/>
      <c r="TS269" s="32"/>
      <c r="TT269" s="32"/>
      <c r="TU269" s="32"/>
      <c r="TV269" s="32"/>
      <c r="TW269" s="32"/>
      <c r="TX269" s="32"/>
      <c r="TY269" s="32"/>
      <c r="TZ269" s="32"/>
      <c r="UA269" s="32"/>
      <c r="UB269" s="32"/>
      <c r="UC269" s="32"/>
      <c r="UD269" s="32"/>
      <c r="UE269" s="32"/>
      <c r="UF269" s="32"/>
      <c r="UG269" s="32"/>
      <c r="UH269" s="32"/>
      <c r="UI269" s="32"/>
      <c r="UJ269" s="32"/>
      <c r="UK269" s="32"/>
      <c r="UL269" s="32"/>
      <c r="UM269" s="32"/>
      <c r="UN269" s="32"/>
      <c r="UO269" s="32"/>
      <c r="UP269" s="32"/>
      <c r="UQ269" s="32"/>
      <c r="UR269" s="32"/>
      <c r="US269" s="32"/>
      <c r="UT269" s="32"/>
      <c r="UU269" s="32"/>
      <c r="UV269" s="32"/>
      <c r="UW269" s="32"/>
      <c r="UX269" s="32"/>
      <c r="UY269" s="32"/>
      <c r="UZ269" s="32"/>
      <c r="VA269" s="32"/>
      <c r="VB269" s="32"/>
      <c r="VC269" s="32"/>
      <c r="VD269" s="32"/>
      <c r="VE269" s="32"/>
      <c r="VF269" s="32"/>
      <c r="VG269" s="32"/>
      <c r="VH269" s="32"/>
      <c r="VI269" s="32"/>
      <c r="VJ269" s="32"/>
      <c r="VK269" s="32"/>
      <c r="VL269" s="32"/>
      <c r="VM269" s="32"/>
      <c r="VN269" s="32"/>
      <c r="VO269" s="32"/>
      <c r="VP269" s="32"/>
      <c r="VQ269" s="32"/>
      <c r="VR269" s="32"/>
      <c r="VS269" s="32"/>
      <c r="VT269" s="32"/>
      <c r="VU269" s="32"/>
      <c r="VV269" s="32"/>
      <c r="VW269" s="32"/>
      <c r="VX269" s="32"/>
      <c r="VY269" s="32"/>
      <c r="VZ269" s="32"/>
      <c r="WA269" s="32"/>
      <c r="WB269" s="32"/>
      <c r="WC269" s="32"/>
      <c r="WD269" s="32"/>
      <c r="WE269" s="32"/>
      <c r="WF269" s="32"/>
      <c r="WG269" s="32"/>
      <c r="WH269" s="32"/>
      <c r="WI269" s="32"/>
      <c r="WJ269" s="32"/>
      <c r="WK269" s="32"/>
      <c r="WL269" s="32"/>
      <c r="WM269" s="32"/>
      <c r="WN269" s="32"/>
      <c r="WO269" s="32"/>
      <c r="WP269" s="32"/>
      <c r="WQ269" s="32"/>
      <c r="WR269" s="32"/>
      <c r="WS269" s="32"/>
      <c r="WT269" s="32"/>
      <c r="WU269" s="32"/>
      <c r="WV269" s="32"/>
      <c r="WW269" s="32"/>
      <c r="WX269" s="32"/>
      <c r="WY269" s="32"/>
      <c r="WZ269" s="32"/>
      <c r="XA269" s="32"/>
      <c r="XB269" s="32"/>
      <c r="XC269" s="32"/>
      <c r="XD269" s="32"/>
      <c r="XE269" s="32"/>
      <c r="XF269" s="32"/>
      <c r="XG269" s="32"/>
      <c r="XH269" s="32"/>
      <c r="XI269" s="32"/>
      <c r="XJ269" s="32"/>
      <c r="XK269" s="32"/>
      <c r="XL269" s="32"/>
      <c r="XM269" s="32"/>
      <c r="XN269" s="32"/>
      <c r="XO269" s="32"/>
      <c r="XP269" s="32"/>
      <c r="XQ269" s="32"/>
      <c r="XR269" s="32"/>
      <c r="XS269" s="32"/>
      <c r="XT269" s="32"/>
      <c r="XU269" s="32"/>
      <c r="XV269" s="32"/>
      <c r="XW269" s="32"/>
      <c r="XX269" s="32"/>
      <c r="XY269" s="32"/>
      <c r="XZ269" s="32"/>
      <c r="YA269" s="32"/>
      <c r="YB269" s="32"/>
      <c r="YC269" s="32"/>
      <c r="YD269" s="32"/>
      <c r="YE269" s="32"/>
      <c r="YF269" s="32"/>
      <c r="YG269" s="32"/>
      <c r="YH269" s="32"/>
      <c r="YI269" s="32"/>
      <c r="YJ269" s="32"/>
      <c r="YK269" s="32"/>
      <c r="YL269" s="32"/>
      <c r="YM269" s="32"/>
      <c r="YN269" s="32"/>
      <c r="YO269" s="32"/>
      <c r="YP269" s="32"/>
      <c r="YQ269" s="32"/>
      <c r="YR269" s="32"/>
      <c r="YS269" s="32"/>
      <c r="YT269" s="32"/>
      <c r="YU269" s="32"/>
      <c r="YV269" s="32"/>
      <c r="YW269" s="32"/>
      <c r="YX269" s="32"/>
      <c r="YY269" s="32"/>
      <c r="YZ269" s="32"/>
      <c r="ZA269" s="32"/>
      <c r="ZB269" s="32"/>
      <c r="ZC269" s="32"/>
      <c r="ZD269" s="32"/>
      <c r="ZE269" s="32"/>
      <c r="ZF269" s="32"/>
      <c r="ZG269" s="32"/>
      <c r="ZH269" s="32"/>
      <c r="ZI269" s="32"/>
      <c r="ZJ269" s="32"/>
      <c r="ZK269" s="32"/>
      <c r="ZL269" s="32"/>
      <c r="ZM269" s="32"/>
      <c r="ZN269" s="32"/>
      <c r="ZO269" s="32"/>
      <c r="ZP269" s="32"/>
      <c r="ZQ269" s="32"/>
      <c r="ZR269" s="32"/>
      <c r="ZS269" s="32"/>
      <c r="ZT269" s="32"/>
      <c r="ZU269" s="32"/>
      <c r="ZV269" s="32"/>
      <c r="ZW269" s="32"/>
      <c r="ZX269" s="32"/>
      <c r="ZY269" s="32"/>
      <c r="ZZ269" s="32"/>
      <c r="AAA269" s="32"/>
      <c r="AAB269" s="32"/>
      <c r="AAC269" s="32"/>
      <c r="AAD269" s="32"/>
      <c r="AAE269" s="32"/>
      <c r="AAF269" s="32"/>
      <c r="AAG269" s="32"/>
      <c r="AAH269" s="32"/>
      <c r="AAI269" s="32"/>
      <c r="AAJ269" s="32"/>
      <c r="AAK269" s="32"/>
      <c r="AAL269" s="32"/>
      <c r="AAM269" s="32"/>
      <c r="AAN269" s="32"/>
      <c r="AAO269" s="32"/>
      <c r="AAP269" s="32"/>
      <c r="AAQ269" s="32"/>
      <c r="AAR269" s="32"/>
      <c r="AAS269" s="32"/>
      <c r="AAT269" s="32"/>
      <c r="AAU269" s="32"/>
      <c r="AAV269" s="32"/>
      <c r="AAW269" s="32"/>
      <c r="AAX269" s="32"/>
      <c r="AAY269" s="32"/>
      <c r="AAZ269" s="32"/>
      <c r="ABA269" s="32"/>
      <c r="ABB269" s="32"/>
      <c r="ABC269" s="32"/>
      <c r="ABD269" s="32"/>
      <c r="ABE269" s="32"/>
      <c r="ABF269" s="32"/>
      <c r="ABG269" s="32"/>
      <c r="ABH269" s="32"/>
      <c r="ABI269" s="32"/>
      <c r="ABJ269" s="32"/>
      <c r="ABK269" s="32"/>
      <c r="ABL269" s="32"/>
      <c r="ABM269" s="32"/>
      <c r="ABN269" s="32"/>
      <c r="ABO269" s="32"/>
      <c r="ABP269" s="32"/>
      <c r="ABQ269" s="32"/>
      <c r="ABR269" s="32"/>
      <c r="ABS269" s="32"/>
      <c r="ABT269" s="32"/>
      <c r="ABU269" s="32"/>
      <c r="ABV269" s="32"/>
      <c r="ABW269" s="32"/>
      <c r="ABX269" s="32"/>
      <c r="ABY269" s="32"/>
      <c r="ABZ269" s="32"/>
      <c r="ACA269" s="32"/>
      <c r="ACB269" s="32"/>
      <c r="ACC269" s="32"/>
      <c r="ACD269" s="32"/>
      <c r="ACE269" s="32"/>
      <c r="ACF269" s="32"/>
      <c r="ACG269" s="32"/>
      <c r="ACH269" s="32"/>
      <c r="ACI269" s="32"/>
      <c r="ACJ269" s="32"/>
      <c r="ACK269" s="32"/>
      <c r="ACL269" s="32"/>
      <c r="ACM269" s="32"/>
      <c r="ACN269" s="32"/>
      <c r="ACO269" s="32"/>
      <c r="ACP269" s="32"/>
      <c r="ACQ269" s="32"/>
      <c r="ACR269" s="32"/>
      <c r="ACS269" s="32"/>
      <c r="ACT269" s="32"/>
      <c r="ACU269" s="32"/>
      <c r="ACV269" s="32"/>
      <c r="ACW269" s="32"/>
      <c r="ACX269" s="32"/>
      <c r="ACY269" s="32"/>
      <c r="ACZ269" s="32"/>
      <c r="ADA269" s="32"/>
      <c r="ADB269" s="32"/>
      <c r="ADC269" s="32"/>
      <c r="ADD269" s="32"/>
      <c r="ADE269" s="32"/>
      <c r="ADF269" s="32"/>
      <c r="ADG269" s="32"/>
      <c r="ADH269" s="32"/>
      <c r="ADI269" s="32"/>
      <c r="ADJ269" s="32"/>
      <c r="ADK269" s="32"/>
      <c r="ADL269" s="32"/>
      <c r="ADM269" s="32"/>
      <c r="ADN269" s="32"/>
      <c r="ADO269" s="32"/>
      <c r="ADP269" s="32"/>
      <c r="ADQ269" s="32"/>
      <c r="ADR269" s="32"/>
      <c r="ADS269" s="32"/>
      <c r="ADT269" s="32"/>
      <c r="ADU269" s="32"/>
      <c r="ADV269" s="32"/>
      <c r="ADW269" s="32"/>
      <c r="ADX269" s="32"/>
      <c r="ADY269" s="32"/>
      <c r="ADZ269" s="32"/>
      <c r="AEA269" s="32"/>
      <c r="AEB269" s="32"/>
      <c r="AEC269" s="32"/>
      <c r="AED269" s="32"/>
      <c r="AEE269" s="32"/>
      <c r="AEF269" s="32"/>
      <c r="AEG269" s="32"/>
      <c r="AEH269" s="32"/>
      <c r="AEI269" s="32"/>
      <c r="AEJ269" s="32"/>
      <c r="AEK269" s="32"/>
      <c r="AEL269" s="32"/>
      <c r="AEM269" s="32"/>
      <c r="AEN269" s="32"/>
      <c r="AEO269" s="32"/>
      <c r="AEP269" s="32"/>
      <c r="AEQ269" s="32"/>
      <c r="AER269" s="32"/>
      <c r="AES269" s="32"/>
      <c r="AET269" s="32"/>
      <c r="AEU269" s="32"/>
      <c r="AEV269" s="32"/>
      <c r="AEW269" s="32"/>
      <c r="AEX269" s="32"/>
      <c r="AEY269" s="32"/>
      <c r="AEZ269" s="32"/>
      <c r="AFA269" s="32"/>
      <c r="AFB269" s="32"/>
      <c r="AFC269" s="32"/>
      <c r="AFD269" s="32"/>
      <c r="AFE269" s="32"/>
      <c r="AFF269" s="32"/>
      <c r="AFG269" s="32"/>
      <c r="AFH269" s="32"/>
      <c r="AFI269" s="32"/>
      <c r="AFJ269" s="32"/>
      <c r="AFK269" s="32"/>
      <c r="AFL269" s="32"/>
      <c r="AFM269" s="32"/>
      <c r="AFN269" s="32"/>
      <c r="AFO269" s="32"/>
      <c r="AFP269" s="32"/>
      <c r="AFQ269" s="32"/>
      <c r="AFR269" s="32"/>
      <c r="AFS269" s="32"/>
      <c r="AFT269" s="32"/>
      <c r="AFU269" s="32"/>
      <c r="AFV269" s="32"/>
      <c r="AFW269" s="32"/>
      <c r="AFX269" s="32"/>
      <c r="AFY269" s="32"/>
      <c r="AFZ269" s="32"/>
      <c r="AGA269" s="32"/>
      <c r="AGB269" s="32"/>
      <c r="AGC269" s="32"/>
      <c r="AGD269" s="32"/>
      <c r="AGE269" s="32"/>
      <c r="AGF269" s="32"/>
      <c r="AGG269" s="32"/>
      <c r="AGH269" s="32"/>
      <c r="AGI269" s="32"/>
      <c r="AGJ269" s="32"/>
      <c r="AGK269" s="32"/>
      <c r="AGL269" s="32"/>
      <c r="AGM269" s="32"/>
      <c r="AGN269" s="32"/>
      <c r="AGO269" s="32"/>
      <c r="AGP269" s="32"/>
      <c r="AGQ269" s="32"/>
      <c r="AGR269" s="32"/>
      <c r="AGS269" s="32"/>
      <c r="AGT269" s="32"/>
      <c r="AGU269" s="32"/>
      <c r="AGV269" s="32"/>
      <c r="AGW269" s="32"/>
      <c r="AGX269" s="32"/>
      <c r="AGY269" s="32"/>
      <c r="AGZ269" s="32"/>
      <c r="AHA269" s="32"/>
      <c r="AHB269" s="32"/>
      <c r="AHC269" s="32"/>
      <c r="AHD269" s="32"/>
      <c r="AHE269" s="32"/>
      <c r="AHF269" s="32"/>
      <c r="AHG269" s="32"/>
      <c r="AHH269" s="32"/>
      <c r="AHI269" s="32"/>
      <c r="AHJ269" s="32"/>
      <c r="AHK269" s="32"/>
      <c r="AHL269" s="32"/>
      <c r="AHM269" s="32"/>
      <c r="AHN269" s="32"/>
      <c r="AHO269" s="32"/>
      <c r="AHP269" s="32"/>
      <c r="AHQ269" s="32"/>
      <c r="AHR269" s="32"/>
      <c r="AHS269" s="32"/>
      <c r="AHT269" s="32"/>
      <c r="AHU269" s="32"/>
      <c r="AHV269" s="32"/>
      <c r="AHW269" s="32"/>
      <c r="AHX269" s="32"/>
      <c r="AHY269" s="32"/>
      <c r="AHZ269" s="32"/>
      <c r="AIA269" s="32"/>
      <c r="AIB269" s="32"/>
      <c r="AIC269" s="32"/>
      <c r="AID269" s="32"/>
      <c r="AIE269" s="32"/>
      <c r="AIF269" s="32"/>
      <c r="AIG269" s="32"/>
      <c r="AIH269" s="32"/>
      <c r="AII269" s="32"/>
      <c r="AIJ269" s="32"/>
      <c r="AIK269" s="32"/>
      <c r="AIL269" s="32"/>
      <c r="AIM269" s="32"/>
      <c r="AIN269" s="32"/>
      <c r="AIO269" s="32"/>
      <c r="AIP269" s="32"/>
      <c r="AIQ269" s="32"/>
      <c r="AIR269" s="32"/>
      <c r="AIS269" s="32"/>
      <c r="AIT269" s="32"/>
      <c r="AIU269" s="32"/>
      <c r="AIV269" s="32"/>
      <c r="AIW269" s="32"/>
      <c r="AIX269" s="32"/>
      <c r="AIY269" s="32"/>
      <c r="AIZ269" s="32"/>
      <c r="AJA269" s="32"/>
      <c r="AJB269" s="32"/>
      <c r="AJC269" s="32"/>
      <c r="AJD269" s="32"/>
      <c r="AJE269" s="32"/>
      <c r="AJF269" s="32"/>
      <c r="AJG269" s="32"/>
      <c r="AJH269" s="32"/>
      <c r="AJI269" s="32"/>
      <c r="AJJ269" s="32"/>
      <c r="AJK269" s="32"/>
      <c r="AJL269" s="32"/>
      <c r="AJM269" s="32"/>
      <c r="AJN269" s="32"/>
      <c r="AJO269" s="32"/>
      <c r="AJP269" s="32"/>
      <c r="AJQ269" s="32"/>
      <c r="AJR269" s="32"/>
      <c r="AJS269" s="32"/>
      <c r="AJT269" s="32"/>
      <c r="AJU269" s="32"/>
      <c r="AJV269" s="32"/>
      <c r="AJW269" s="32"/>
      <c r="AJX269" s="32"/>
      <c r="AJY269" s="32"/>
      <c r="AJZ269" s="32"/>
      <c r="AKA269" s="32"/>
      <c r="AKB269" s="32"/>
      <c r="AKC269" s="32"/>
      <c r="AKD269" s="32"/>
      <c r="AKE269" s="32"/>
      <c r="AKF269" s="32"/>
      <c r="AKG269" s="32"/>
      <c r="AKH269" s="32"/>
      <c r="AKI269" s="32"/>
      <c r="AKJ269" s="32"/>
      <c r="AKK269" s="32"/>
      <c r="AKL269" s="32"/>
      <c r="AKM269" s="32"/>
      <c r="AKN269" s="32"/>
      <c r="AKO269" s="32"/>
      <c r="AKP269" s="32"/>
      <c r="AKQ269" s="32"/>
      <c r="AKR269" s="32"/>
      <c r="AKS269" s="32"/>
      <c r="AKT269" s="32"/>
      <c r="AKU269" s="32"/>
      <c r="AKV269" s="32"/>
      <c r="AKW269" s="32"/>
      <c r="AKX269" s="32"/>
      <c r="AKY269" s="32"/>
      <c r="AKZ269" s="32"/>
      <c r="ALA269" s="32"/>
      <c r="ALB269" s="32"/>
      <c r="ALC269" s="32"/>
      <c r="ALD269" s="32"/>
      <c r="ALE269" s="32"/>
      <c r="ALF269" s="32"/>
      <c r="ALG269" s="32"/>
      <c r="ALH269" s="32"/>
      <c r="ALI269" s="32"/>
      <c r="ALJ269" s="32"/>
      <c r="ALK269" s="32"/>
      <c r="ALL269" s="32"/>
      <c r="ALM269" s="32"/>
      <c r="ALN269" s="32"/>
      <c r="ALO269" s="32"/>
      <c r="ALP269" s="32"/>
      <c r="ALQ269" s="32"/>
      <c r="ALR269" s="32"/>
      <c r="ALS269" s="32"/>
      <c r="ALT269" s="32"/>
      <c r="ALU269" s="32"/>
      <c r="ALV269" s="32"/>
      <c r="ALW269" s="32"/>
      <c r="ALX269" s="32"/>
      <c r="ALY269" s="32"/>
      <c r="ALZ269" s="32"/>
      <c r="AMA269" s="32"/>
      <c r="AMB269" s="32"/>
      <c r="AMC269" s="32"/>
      <c r="AMD269" s="32"/>
      <c r="AME269" s="32"/>
      <c r="AMF269" s="32"/>
      <c r="AMG269" s="32"/>
      <c r="AMH269" s="32"/>
      <c r="AMI269" s="32"/>
      <c r="AMJ269" s="32"/>
      <c r="AMK269" s="32"/>
      <c r="AML269" s="32"/>
      <c r="AMM269" s="32"/>
      <c r="AMN269" s="32"/>
      <c r="AMO269" s="32"/>
      <c r="AMP269" s="32"/>
      <c r="AMQ269" s="32"/>
      <c r="AMR269" s="32"/>
      <c r="AMS269" s="32"/>
      <c r="AMT269" s="32"/>
      <c r="AMU269" s="32"/>
      <c r="AMV269" s="32"/>
      <c r="AMW269" s="32"/>
    </row>
    <row r="270" spans="1:1037" ht="154.5" hidden="1" thickTop="1" thickBot="1" x14ac:dyDescent="0.25">
      <c r="A270" s="23" t="s">
        <v>1716</v>
      </c>
      <c r="B270" s="23" t="s">
        <v>901</v>
      </c>
      <c r="C270" s="23" t="s">
        <v>34</v>
      </c>
      <c r="D270" s="23" t="s">
        <v>83</v>
      </c>
      <c r="E270" s="23" t="s">
        <v>1050</v>
      </c>
      <c r="F270" s="23" t="s">
        <v>1058</v>
      </c>
      <c r="G270" s="23" t="s">
        <v>1062</v>
      </c>
      <c r="H270" s="23" t="s">
        <v>1055</v>
      </c>
      <c r="I270" s="24" t="s">
        <v>44</v>
      </c>
      <c r="J270" s="189" t="str">
        <f>+VLOOKUP(I270,Feuil1!A:C,2,FALSE)</f>
        <v>R6-3-1-4</v>
      </c>
      <c r="K270" s="23" t="s">
        <v>955</v>
      </c>
      <c r="L270" s="23"/>
      <c r="M270" s="59">
        <v>4</v>
      </c>
      <c r="N270" s="60">
        <v>2</v>
      </c>
      <c r="O270" s="42">
        <f t="shared" si="20"/>
        <v>8</v>
      </c>
      <c r="P270" s="42">
        <f t="shared" si="21"/>
        <v>3</v>
      </c>
      <c r="Q270" s="45" t="s">
        <v>956</v>
      </c>
      <c r="R270" s="59">
        <v>5</v>
      </c>
      <c r="S270" s="25" t="s">
        <v>952</v>
      </c>
      <c r="T270" s="59">
        <v>2</v>
      </c>
      <c r="U270" s="25" t="s">
        <v>957</v>
      </c>
      <c r="V270" s="59">
        <v>5</v>
      </c>
      <c r="W270" s="41">
        <f t="shared" si="22"/>
        <v>12</v>
      </c>
      <c r="X270" s="50">
        <f t="shared" si="23"/>
        <v>1</v>
      </c>
      <c r="Y270" s="52">
        <f t="shared" si="24"/>
        <v>3</v>
      </c>
      <c r="Z270" s="23"/>
      <c r="AA270" s="57"/>
      <c r="AB270" s="29"/>
      <c r="AC270" s="29"/>
      <c r="AD270" s="29"/>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c r="CC270" s="32"/>
      <c r="CD270" s="32"/>
      <c r="CE270" s="32"/>
      <c r="CF270" s="32"/>
      <c r="CG270" s="32"/>
      <c r="CH270" s="32"/>
      <c r="CI270" s="32"/>
      <c r="CJ270" s="32"/>
      <c r="CK270" s="32"/>
      <c r="CL270" s="32"/>
      <c r="CM270" s="32"/>
      <c r="CN270" s="32"/>
      <c r="CO270" s="32"/>
      <c r="CP270" s="32"/>
      <c r="CQ270" s="32"/>
      <c r="CR270" s="32"/>
      <c r="CS270" s="32"/>
      <c r="CT270" s="32"/>
      <c r="CU270" s="32"/>
      <c r="CV270" s="32"/>
      <c r="CW270" s="32"/>
      <c r="CX270" s="32"/>
      <c r="CY270" s="32"/>
      <c r="CZ270" s="32"/>
      <c r="DA270" s="32"/>
      <c r="DB270" s="32"/>
      <c r="DC270" s="32"/>
      <c r="DD270" s="32"/>
      <c r="DE270" s="32"/>
      <c r="DF270" s="32"/>
      <c r="DG270" s="32"/>
      <c r="DH270" s="32"/>
      <c r="DI270" s="32"/>
      <c r="DJ270" s="32"/>
      <c r="DK270" s="32"/>
      <c r="DL270" s="32"/>
      <c r="DM270" s="32"/>
      <c r="DN270" s="32"/>
      <c r="DO270" s="32"/>
      <c r="DP270" s="32"/>
      <c r="DQ270" s="32"/>
      <c r="DR270" s="32"/>
      <c r="DS270" s="32"/>
      <c r="DT270" s="32"/>
      <c r="DU270" s="32"/>
      <c r="DV270" s="32"/>
      <c r="DW270" s="32"/>
      <c r="DX270" s="32"/>
      <c r="DY270" s="32"/>
      <c r="DZ270" s="32"/>
      <c r="EA270" s="32"/>
      <c r="EB270" s="32"/>
      <c r="EC270" s="32"/>
      <c r="ED270" s="32"/>
      <c r="EE270" s="32"/>
      <c r="EF270" s="32"/>
      <c r="EG270" s="32"/>
      <c r="EH270" s="32"/>
      <c r="EI270" s="32"/>
      <c r="EJ270" s="32"/>
      <c r="EK270" s="32"/>
      <c r="EL270" s="32"/>
      <c r="EM270" s="32"/>
      <c r="EN270" s="32"/>
      <c r="EO270" s="32"/>
      <c r="EP270" s="32"/>
      <c r="EQ270" s="32"/>
      <c r="ER270" s="32"/>
      <c r="ES270" s="32"/>
      <c r="ET270" s="32"/>
      <c r="EU270" s="32"/>
      <c r="EV270" s="32"/>
      <c r="EW270" s="32"/>
      <c r="EX270" s="32"/>
      <c r="EY270" s="32"/>
      <c r="EZ270" s="32"/>
      <c r="FA270" s="32"/>
      <c r="FB270" s="32"/>
      <c r="FC270" s="32"/>
      <c r="FD270" s="32"/>
      <c r="FE270" s="32"/>
      <c r="FF270" s="32"/>
      <c r="FG270" s="32"/>
      <c r="FH270" s="32"/>
      <c r="FI270" s="32"/>
      <c r="FJ270" s="32"/>
      <c r="FK270" s="32"/>
      <c r="FL270" s="32"/>
      <c r="FM270" s="32"/>
      <c r="FN270" s="32"/>
      <c r="FO270" s="32"/>
      <c r="FP270" s="32"/>
      <c r="FQ270" s="32"/>
      <c r="FR270" s="32"/>
      <c r="FS270" s="32"/>
      <c r="FT270" s="32"/>
      <c r="FU270" s="32"/>
      <c r="FV270" s="32"/>
      <c r="FW270" s="32"/>
      <c r="FX270" s="32"/>
      <c r="FY270" s="32"/>
      <c r="FZ270" s="32"/>
      <c r="GA270" s="32"/>
      <c r="GB270" s="32"/>
      <c r="GC270" s="32"/>
      <c r="GD270" s="32"/>
      <c r="GE270" s="32"/>
      <c r="GF270" s="32"/>
      <c r="GG270" s="32"/>
      <c r="GH270" s="32"/>
      <c r="GI270" s="32"/>
      <c r="GJ270" s="32"/>
      <c r="GK270" s="32"/>
      <c r="GL270" s="32"/>
      <c r="GM270" s="32"/>
      <c r="GN270" s="32"/>
      <c r="GO270" s="32"/>
      <c r="GP270" s="32"/>
      <c r="GQ270" s="32"/>
      <c r="GR270" s="32"/>
      <c r="GS270" s="32"/>
      <c r="GT270" s="32"/>
      <c r="GU270" s="32"/>
      <c r="GV270" s="32"/>
      <c r="GW270" s="32"/>
      <c r="GX270" s="32"/>
      <c r="GY270" s="32"/>
      <c r="GZ270" s="32"/>
      <c r="HA270" s="32"/>
      <c r="HB270" s="32"/>
      <c r="HC270" s="32"/>
      <c r="HD270" s="32"/>
      <c r="HE270" s="32"/>
      <c r="HF270" s="32"/>
      <c r="HG270" s="32"/>
      <c r="HH270" s="32"/>
      <c r="HI270" s="32"/>
      <c r="HJ270" s="32"/>
      <c r="HK270" s="32"/>
      <c r="HL270" s="32"/>
      <c r="HM270" s="32"/>
      <c r="HN270" s="32"/>
      <c r="HO270" s="32"/>
      <c r="HP270" s="32"/>
      <c r="HQ270" s="32"/>
      <c r="HR270" s="32"/>
      <c r="HS270" s="32"/>
      <c r="HT270" s="32"/>
      <c r="HU270" s="32"/>
      <c r="HV270" s="32"/>
      <c r="HW270" s="32"/>
      <c r="HX270" s="32"/>
      <c r="HY270" s="32"/>
      <c r="HZ270" s="32"/>
      <c r="IA270" s="32"/>
      <c r="IB270" s="32"/>
      <c r="IC270" s="32"/>
      <c r="ID270" s="32"/>
      <c r="IE270" s="32"/>
      <c r="IF270" s="32"/>
      <c r="IG270" s="32"/>
      <c r="IH270" s="32"/>
      <c r="II270" s="32"/>
      <c r="IJ270" s="32"/>
      <c r="IK270" s="32"/>
      <c r="IL270" s="32"/>
      <c r="IM270" s="32"/>
      <c r="IN270" s="32"/>
      <c r="IO270" s="32"/>
      <c r="IP270" s="32"/>
      <c r="IQ270" s="32"/>
      <c r="IR270" s="32"/>
      <c r="IS270" s="32"/>
      <c r="IT270" s="32"/>
      <c r="IU270" s="32"/>
      <c r="IV270" s="32"/>
      <c r="IW270" s="32"/>
      <c r="IX270" s="32"/>
      <c r="IY270" s="32"/>
      <c r="IZ270" s="32"/>
      <c r="JA270" s="32"/>
      <c r="JB270" s="32"/>
      <c r="JC270" s="32"/>
      <c r="JD270" s="32"/>
      <c r="JE270" s="32"/>
      <c r="JF270" s="32"/>
      <c r="JG270" s="32"/>
      <c r="JH270" s="32"/>
      <c r="JI270" s="32"/>
      <c r="JJ270" s="32"/>
      <c r="JK270" s="32"/>
      <c r="JL270" s="32"/>
      <c r="JM270" s="32"/>
      <c r="JN270" s="32"/>
      <c r="JO270" s="32"/>
      <c r="JP270" s="32"/>
      <c r="JQ270" s="32"/>
      <c r="JR270" s="32"/>
      <c r="JS270" s="32"/>
      <c r="JT270" s="32"/>
      <c r="JU270" s="32"/>
      <c r="JV270" s="32"/>
      <c r="JW270" s="32"/>
      <c r="JX270" s="32"/>
      <c r="JY270" s="32"/>
      <c r="JZ270" s="32"/>
      <c r="KA270" s="32"/>
      <c r="KB270" s="32"/>
      <c r="KC270" s="32"/>
      <c r="KD270" s="32"/>
      <c r="KE270" s="32"/>
      <c r="KF270" s="32"/>
      <c r="KG270" s="32"/>
      <c r="KH270" s="32"/>
      <c r="KI270" s="32"/>
      <c r="KJ270" s="32"/>
      <c r="KK270" s="32"/>
      <c r="KL270" s="32"/>
      <c r="KM270" s="32"/>
      <c r="KN270" s="32"/>
      <c r="KO270" s="32"/>
      <c r="KP270" s="32"/>
      <c r="KQ270" s="32"/>
      <c r="KR270" s="32"/>
      <c r="KS270" s="32"/>
      <c r="KT270" s="32"/>
      <c r="KU270" s="32"/>
      <c r="KV270" s="32"/>
      <c r="KW270" s="32"/>
      <c r="KX270" s="32"/>
      <c r="KY270" s="32"/>
      <c r="KZ270" s="32"/>
      <c r="LA270" s="32"/>
      <c r="LB270" s="32"/>
      <c r="LC270" s="32"/>
      <c r="LD270" s="32"/>
      <c r="LE270" s="32"/>
      <c r="LF270" s="32"/>
      <c r="LG270" s="32"/>
      <c r="LH270" s="32"/>
      <c r="LI270" s="32"/>
      <c r="LJ270" s="32"/>
      <c r="LK270" s="32"/>
      <c r="LL270" s="32"/>
      <c r="LM270" s="32"/>
      <c r="LN270" s="32"/>
      <c r="LO270" s="32"/>
      <c r="LP270" s="32"/>
      <c r="LQ270" s="32"/>
      <c r="LR270" s="32"/>
      <c r="LS270" s="32"/>
      <c r="LT270" s="32"/>
      <c r="LU270" s="32"/>
      <c r="LV270" s="32"/>
      <c r="LW270" s="32"/>
      <c r="LX270" s="32"/>
      <c r="LY270" s="32"/>
      <c r="LZ270" s="32"/>
      <c r="MA270" s="32"/>
      <c r="MB270" s="32"/>
      <c r="MC270" s="32"/>
      <c r="MD270" s="32"/>
      <c r="ME270" s="32"/>
      <c r="MF270" s="32"/>
      <c r="MG270" s="32"/>
      <c r="MH270" s="32"/>
      <c r="MI270" s="32"/>
      <c r="MJ270" s="32"/>
      <c r="MK270" s="32"/>
      <c r="ML270" s="32"/>
      <c r="MM270" s="32"/>
      <c r="MN270" s="32"/>
      <c r="MO270" s="32"/>
      <c r="MP270" s="32"/>
      <c r="MQ270" s="32"/>
      <c r="MR270" s="32"/>
      <c r="MS270" s="32"/>
      <c r="MT270" s="32"/>
      <c r="MU270" s="32"/>
      <c r="MV270" s="32"/>
      <c r="MW270" s="32"/>
      <c r="MX270" s="32"/>
      <c r="MY270" s="32"/>
      <c r="MZ270" s="32"/>
      <c r="NA270" s="32"/>
      <c r="NB270" s="32"/>
      <c r="NC270" s="32"/>
      <c r="ND270" s="32"/>
      <c r="NE270" s="32"/>
      <c r="NF270" s="32"/>
      <c r="NG270" s="32"/>
      <c r="NH270" s="32"/>
      <c r="NI270" s="32"/>
      <c r="NJ270" s="32"/>
      <c r="NK270" s="32"/>
      <c r="NL270" s="32"/>
      <c r="NM270" s="32"/>
      <c r="NN270" s="32"/>
      <c r="NO270" s="32"/>
      <c r="NP270" s="32"/>
      <c r="NQ270" s="32"/>
      <c r="NR270" s="32"/>
      <c r="NS270" s="32"/>
      <c r="NT270" s="32"/>
      <c r="NU270" s="32"/>
      <c r="NV270" s="32"/>
      <c r="NW270" s="32"/>
      <c r="NX270" s="32"/>
      <c r="NY270" s="32"/>
      <c r="NZ270" s="32"/>
      <c r="OA270" s="32"/>
      <c r="OB270" s="32"/>
      <c r="OC270" s="32"/>
      <c r="OD270" s="32"/>
      <c r="OE270" s="32"/>
      <c r="OF270" s="32"/>
      <c r="OG270" s="32"/>
      <c r="OH270" s="32"/>
      <c r="OI270" s="32"/>
      <c r="OJ270" s="32"/>
      <c r="OK270" s="32"/>
      <c r="OL270" s="32"/>
      <c r="OM270" s="32"/>
      <c r="ON270" s="32"/>
      <c r="OO270" s="32"/>
      <c r="OP270" s="32"/>
      <c r="OQ270" s="32"/>
      <c r="OR270" s="32"/>
      <c r="OS270" s="32"/>
      <c r="OT270" s="32"/>
      <c r="OU270" s="32"/>
      <c r="OV270" s="32"/>
      <c r="OW270" s="32"/>
      <c r="OX270" s="32"/>
      <c r="OY270" s="32"/>
      <c r="OZ270" s="32"/>
      <c r="PA270" s="32"/>
      <c r="PB270" s="32"/>
      <c r="PC270" s="32"/>
      <c r="PD270" s="32"/>
      <c r="PE270" s="32"/>
      <c r="PF270" s="32"/>
      <c r="PG270" s="32"/>
      <c r="PH270" s="32"/>
      <c r="PI270" s="32"/>
      <c r="PJ270" s="32"/>
      <c r="PK270" s="32"/>
      <c r="PL270" s="32"/>
      <c r="PM270" s="32"/>
      <c r="PN270" s="32"/>
      <c r="PO270" s="32"/>
      <c r="PP270" s="32"/>
      <c r="PQ270" s="32"/>
      <c r="PR270" s="32"/>
      <c r="PS270" s="32"/>
      <c r="PT270" s="32"/>
      <c r="PU270" s="32"/>
      <c r="PV270" s="32"/>
      <c r="PW270" s="32"/>
      <c r="PX270" s="32"/>
      <c r="PY270" s="32"/>
      <c r="PZ270" s="32"/>
      <c r="QA270" s="32"/>
      <c r="QB270" s="32"/>
      <c r="QC270" s="32"/>
      <c r="QD270" s="32"/>
      <c r="QE270" s="32"/>
      <c r="QF270" s="32"/>
      <c r="QG270" s="32"/>
      <c r="QH270" s="32"/>
      <c r="QI270" s="32"/>
      <c r="QJ270" s="32"/>
      <c r="QK270" s="32"/>
      <c r="QL270" s="32"/>
      <c r="QM270" s="32"/>
      <c r="QN270" s="32"/>
      <c r="QO270" s="32"/>
      <c r="QP270" s="32"/>
      <c r="QQ270" s="32"/>
      <c r="QR270" s="32"/>
      <c r="QS270" s="32"/>
      <c r="QT270" s="32"/>
      <c r="QU270" s="32"/>
      <c r="QV270" s="32"/>
      <c r="QW270" s="32"/>
      <c r="QX270" s="32"/>
      <c r="QY270" s="32"/>
      <c r="QZ270" s="32"/>
      <c r="RA270" s="32"/>
      <c r="RB270" s="32"/>
      <c r="RC270" s="32"/>
      <c r="RD270" s="32"/>
      <c r="RE270" s="32"/>
      <c r="RF270" s="32"/>
      <c r="RG270" s="32"/>
      <c r="RH270" s="32"/>
      <c r="RI270" s="32"/>
      <c r="RJ270" s="32"/>
      <c r="RK270" s="32"/>
      <c r="RL270" s="32"/>
      <c r="RM270" s="32"/>
      <c r="RN270" s="32"/>
      <c r="RO270" s="32"/>
      <c r="RP270" s="32"/>
      <c r="RQ270" s="32"/>
      <c r="RR270" s="32"/>
      <c r="RS270" s="32"/>
      <c r="RT270" s="32"/>
      <c r="RU270" s="32"/>
      <c r="RV270" s="32"/>
      <c r="RW270" s="32"/>
      <c r="RX270" s="32"/>
      <c r="RY270" s="32"/>
      <c r="RZ270" s="32"/>
      <c r="SA270" s="32"/>
      <c r="SB270" s="32"/>
      <c r="SC270" s="32"/>
      <c r="SD270" s="32"/>
      <c r="SE270" s="32"/>
      <c r="SF270" s="32"/>
      <c r="SG270" s="32"/>
      <c r="SH270" s="32"/>
      <c r="SI270" s="32"/>
      <c r="SJ270" s="32"/>
      <c r="SK270" s="32"/>
      <c r="SL270" s="32"/>
      <c r="SM270" s="32"/>
      <c r="SN270" s="32"/>
      <c r="SO270" s="32"/>
      <c r="SP270" s="32"/>
      <c r="SQ270" s="32"/>
      <c r="SR270" s="32"/>
      <c r="SS270" s="32"/>
      <c r="ST270" s="32"/>
      <c r="SU270" s="32"/>
      <c r="SV270" s="32"/>
      <c r="SW270" s="32"/>
      <c r="SX270" s="32"/>
      <c r="SY270" s="32"/>
      <c r="SZ270" s="32"/>
      <c r="TA270" s="32"/>
      <c r="TB270" s="32"/>
      <c r="TC270" s="32"/>
      <c r="TD270" s="32"/>
      <c r="TE270" s="32"/>
      <c r="TF270" s="32"/>
      <c r="TG270" s="32"/>
      <c r="TH270" s="32"/>
      <c r="TI270" s="32"/>
      <c r="TJ270" s="32"/>
      <c r="TK270" s="32"/>
      <c r="TL270" s="32"/>
      <c r="TM270" s="32"/>
      <c r="TN270" s="32"/>
      <c r="TO270" s="32"/>
      <c r="TP270" s="32"/>
      <c r="TQ270" s="32"/>
      <c r="TR270" s="32"/>
      <c r="TS270" s="32"/>
      <c r="TT270" s="32"/>
      <c r="TU270" s="32"/>
      <c r="TV270" s="32"/>
      <c r="TW270" s="32"/>
      <c r="TX270" s="32"/>
      <c r="TY270" s="32"/>
      <c r="TZ270" s="32"/>
      <c r="UA270" s="32"/>
      <c r="UB270" s="32"/>
      <c r="UC270" s="32"/>
      <c r="UD270" s="32"/>
      <c r="UE270" s="32"/>
      <c r="UF270" s="32"/>
      <c r="UG270" s="32"/>
      <c r="UH270" s="32"/>
      <c r="UI270" s="32"/>
      <c r="UJ270" s="32"/>
      <c r="UK270" s="32"/>
      <c r="UL270" s="32"/>
      <c r="UM270" s="32"/>
      <c r="UN270" s="32"/>
      <c r="UO270" s="32"/>
      <c r="UP270" s="32"/>
      <c r="UQ270" s="32"/>
      <c r="UR270" s="32"/>
      <c r="US270" s="32"/>
      <c r="UT270" s="32"/>
      <c r="UU270" s="32"/>
      <c r="UV270" s="32"/>
      <c r="UW270" s="32"/>
      <c r="UX270" s="32"/>
      <c r="UY270" s="32"/>
      <c r="UZ270" s="32"/>
      <c r="VA270" s="32"/>
      <c r="VB270" s="32"/>
      <c r="VC270" s="32"/>
      <c r="VD270" s="32"/>
      <c r="VE270" s="32"/>
      <c r="VF270" s="32"/>
      <c r="VG270" s="32"/>
      <c r="VH270" s="32"/>
      <c r="VI270" s="32"/>
      <c r="VJ270" s="32"/>
      <c r="VK270" s="32"/>
      <c r="VL270" s="32"/>
      <c r="VM270" s="32"/>
      <c r="VN270" s="32"/>
      <c r="VO270" s="32"/>
      <c r="VP270" s="32"/>
      <c r="VQ270" s="32"/>
      <c r="VR270" s="32"/>
      <c r="VS270" s="32"/>
      <c r="VT270" s="32"/>
      <c r="VU270" s="32"/>
      <c r="VV270" s="32"/>
      <c r="VW270" s="32"/>
      <c r="VX270" s="32"/>
      <c r="VY270" s="32"/>
      <c r="VZ270" s="32"/>
      <c r="WA270" s="32"/>
      <c r="WB270" s="32"/>
      <c r="WC270" s="32"/>
      <c r="WD270" s="32"/>
      <c r="WE270" s="32"/>
      <c r="WF270" s="32"/>
      <c r="WG270" s="32"/>
      <c r="WH270" s="32"/>
      <c r="WI270" s="32"/>
      <c r="WJ270" s="32"/>
      <c r="WK270" s="32"/>
      <c r="WL270" s="32"/>
      <c r="WM270" s="32"/>
      <c r="WN270" s="32"/>
      <c r="WO270" s="32"/>
      <c r="WP270" s="32"/>
      <c r="WQ270" s="32"/>
      <c r="WR270" s="32"/>
      <c r="WS270" s="32"/>
      <c r="WT270" s="32"/>
      <c r="WU270" s="32"/>
      <c r="WV270" s="32"/>
      <c r="WW270" s="32"/>
      <c r="WX270" s="32"/>
      <c r="WY270" s="32"/>
      <c r="WZ270" s="32"/>
      <c r="XA270" s="32"/>
      <c r="XB270" s="32"/>
      <c r="XC270" s="32"/>
      <c r="XD270" s="32"/>
      <c r="XE270" s="32"/>
      <c r="XF270" s="32"/>
      <c r="XG270" s="32"/>
      <c r="XH270" s="32"/>
      <c r="XI270" s="32"/>
      <c r="XJ270" s="32"/>
      <c r="XK270" s="32"/>
      <c r="XL270" s="32"/>
      <c r="XM270" s="32"/>
      <c r="XN270" s="32"/>
      <c r="XO270" s="32"/>
      <c r="XP270" s="32"/>
      <c r="XQ270" s="32"/>
      <c r="XR270" s="32"/>
      <c r="XS270" s="32"/>
      <c r="XT270" s="32"/>
      <c r="XU270" s="32"/>
      <c r="XV270" s="32"/>
      <c r="XW270" s="32"/>
      <c r="XX270" s="32"/>
      <c r="XY270" s="32"/>
      <c r="XZ270" s="32"/>
      <c r="YA270" s="32"/>
      <c r="YB270" s="32"/>
      <c r="YC270" s="32"/>
      <c r="YD270" s="32"/>
      <c r="YE270" s="32"/>
      <c r="YF270" s="32"/>
      <c r="YG270" s="32"/>
      <c r="YH270" s="32"/>
      <c r="YI270" s="32"/>
      <c r="YJ270" s="32"/>
      <c r="YK270" s="32"/>
      <c r="YL270" s="32"/>
      <c r="YM270" s="32"/>
      <c r="YN270" s="32"/>
      <c r="YO270" s="32"/>
      <c r="YP270" s="32"/>
      <c r="YQ270" s="32"/>
      <c r="YR270" s="32"/>
      <c r="YS270" s="32"/>
      <c r="YT270" s="32"/>
      <c r="YU270" s="32"/>
      <c r="YV270" s="32"/>
      <c r="YW270" s="32"/>
      <c r="YX270" s="32"/>
      <c r="YY270" s="32"/>
      <c r="YZ270" s="32"/>
      <c r="ZA270" s="32"/>
      <c r="ZB270" s="32"/>
      <c r="ZC270" s="32"/>
      <c r="ZD270" s="32"/>
      <c r="ZE270" s="32"/>
      <c r="ZF270" s="32"/>
      <c r="ZG270" s="32"/>
      <c r="ZH270" s="32"/>
      <c r="ZI270" s="32"/>
      <c r="ZJ270" s="32"/>
      <c r="ZK270" s="32"/>
      <c r="ZL270" s="32"/>
      <c r="ZM270" s="32"/>
      <c r="ZN270" s="32"/>
      <c r="ZO270" s="32"/>
      <c r="ZP270" s="32"/>
      <c r="ZQ270" s="32"/>
      <c r="ZR270" s="32"/>
      <c r="ZS270" s="32"/>
      <c r="ZT270" s="32"/>
      <c r="ZU270" s="32"/>
      <c r="ZV270" s="32"/>
      <c r="ZW270" s="32"/>
      <c r="ZX270" s="32"/>
      <c r="ZY270" s="32"/>
      <c r="ZZ270" s="32"/>
      <c r="AAA270" s="32"/>
      <c r="AAB270" s="32"/>
      <c r="AAC270" s="32"/>
      <c r="AAD270" s="32"/>
      <c r="AAE270" s="32"/>
      <c r="AAF270" s="32"/>
      <c r="AAG270" s="32"/>
      <c r="AAH270" s="32"/>
      <c r="AAI270" s="32"/>
      <c r="AAJ270" s="32"/>
      <c r="AAK270" s="32"/>
      <c r="AAL270" s="32"/>
      <c r="AAM270" s="32"/>
      <c r="AAN270" s="32"/>
      <c r="AAO270" s="32"/>
      <c r="AAP270" s="32"/>
      <c r="AAQ270" s="32"/>
      <c r="AAR270" s="32"/>
      <c r="AAS270" s="32"/>
      <c r="AAT270" s="32"/>
      <c r="AAU270" s="32"/>
      <c r="AAV270" s="32"/>
      <c r="AAW270" s="32"/>
      <c r="AAX270" s="32"/>
      <c r="AAY270" s="32"/>
      <c r="AAZ270" s="32"/>
      <c r="ABA270" s="32"/>
      <c r="ABB270" s="32"/>
      <c r="ABC270" s="32"/>
      <c r="ABD270" s="32"/>
      <c r="ABE270" s="32"/>
      <c r="ABF270" s="32"/>
      <c r="ABG270" s="32"/>
      <c r="ABH270" s="32"/>
      <c r="ABI270" s="32"/>
      <c r="ABJ270" s="32"/>
      <c r="ABK270" s="32"/>
      <c r="ABL270" s="32"/>
      <c r="ABM270" s="32"/>
      <c r="ABN270" s="32"/>
      <c r="ABO270" s="32"/>
      <c r="ABP270" s="32"/>
      <c r="ABQ270" s="32"/>
      <c r="ABR270" s="32"/>
      <c r="ABS270" s="32"/>
      <c r="ABT270" s="32"/>
      <c r="ABU270" s="32"/>
      <c r="ABV270" s="32"/>
      <c r="ABW270" s="32"/>
      <c r="ABX270" s="32"/>
      <c r="ABY270" s="32"/>
      <c r="ABZ270" s="32"/>
      <c r="ACA270" s="32"/>
      <c r="ACB270" s="32"/>
      <c r="ACC270" s="32"/>
      <c r="ACD270" s="32"/>
      <c r="ACE270" s="32"/>
      <c r="ACF270" s="32"/>
      <c r="ACG270" s="32"/>
      <c r="ACH270" s="32"/>
      <c r="ACI270" s="32"/>
      <c r="ACJ270" s="32"/>
      <c r="ACK270" s="32"/>
      <c r="ACL270" s="32"/>
      <c r="ACM270" s="32"/>
      <c r="ACN270" s="32"/>
      <c r="ACO270" s="32"/>
      <c r="ACP270" s="32"/>
      <c r="ACQ270" s="32"/>
      <c r="ACR270" s="32"/>
      <c r="ACS270" s="32"/>
      <c r="ACT270" s="32"/>
      <c r="ACU270" s="32"/>
      <c r="ACV270" s="32"/>
      <c r="ACW270" s="32"/>
      <c r="ACX270" s="32"/>
      <c r="ACY270" s="32"/>
      <c r="ACZ270" s="32"/>
      <c r="ADA270" s="32"/>
      <c r="ADB270" s="32"/>
      <c r="ADC270" s="32"/>
      <c r="ADD270" s="32"/>
      <c r="ADE270" s="32"/>
      <c r="ADF270" s="32"/>
      <c r="ADG270" s="32"/>
      <c r="ADH270" s="32"/>
      <c r="ADI270" s="32"/>
      <c r="ADJ270" s="32"/>
      <c r="ADK270" s="32"/>
      <c r="ADL270" s="32"/>
      <c r="ADM270" s="32"/>
      <c r="ADN270" s="32"/>
      <c r="ADO270" s="32"/>
      <c r="ADP270" s="32"/>
      <c r="ADQ270" s="32"/>
      <c r="ADR270" s="32"/>
      <c r="ADS270" s="32"/>
      <c r="ADT270" s="32"/>
      <c r="ADU270" s="32"/>
      <c r="ADV270" s="32"/>
      <c r="ADW270" s="32"/>
      <c r="ADX270" s="32"/>
      <c r="ADY270" s="32"/>
      <c r="ADZ270" s="32"/>
      <c r="AEA270" s="32"/>
      <c r="AEB270" s="32"/>
      <c r="AEC270" s="32"/>
      <c r="AED270" s="32"/>
      <c r="AEE270" s="32"/>
      <c r="AEF270" s="32"/>
      <c r="AEG270" s="32"/>
      <c r="AEH270" s="32"/>
      <c r="AEI270" s="32"/>
      <c r="AEJ270" s="32"/>
      <c r="AEK270" s="32"/>
      <c r="AEL270" s="32"/>
      <c r="AEM270" s="32"/>
      <c r="AEN270" s="32"/>
      <c r="AEO270" s="32"/>
      <c r="AEP270" s="32"/>
      <c r="AEQ270" s="32"/>
      <c r="AER270" s="32"/>
      <c r="AES270" s="32"/>
      <c r="AET270" s="32"/>
      <c r="AEU270" s="32"/>
      <c r="AEV270" s="32"/>
      <c r="AEW270" s="32"/>
      <c r="AEX270" s="32"/>
      <c r="AEY270" s="32"/>
      <c r="AEZ270" s="32"/>
      <c r="AFA270" s="32"/>
      <c r="AFB270" s="32"/>
      <c r="AFC270" s="32"/>
      <c r="AFD270" s="32"/>
      <c r="AFE270" s="32"/>
      <c r="AFF270" s="32"/>
      <c r="AFG270" s="32"/>
      <c r="AFH270" s="32"/>
      <c r="AFI270" s="32"/>
      <c r="AFJ270" s="32"/>
      <c r="AFK270" s="32"/>
      <c r="AFL270" s="32"/>
      <c r="AFM270" s="32"/>
      <c r="AFN270" s="32"/>
      <c r="AFO270" s="32"/>
      <c r="AFP270" s="32"/>
      <c r="AFQ270" s="32"/>
      <c r="AFR270" s="32"/>
      <c r="AFS270" s="32"/>
      <c r="AFT270" s="32"/>
      <c r="AFU270" s="32"/>
      <c r="AFV270" s="32"/>
      <c r="AFW270" s="32"/>
      <c r="AFX270" s="32"/>
      <c r="AFY270" s="32"/>
      <c r="AFZ270" s="32"/>
      <c r="AGA270" s="32"/>
      <c r="AGB270" s="32"/>
      <c r="AGC270" s="32"/>
      <c r="AGD270" s="32"/>
      <c r="AGE270" s="32"/>
      <c r="AGF270" s="32"/>
      <c r="AGG270" s="32"/>
      <c r="AGH270" s="32"/>
      <c r="AGI270" s="32"/>
      <c r="AGJ270" s="32"/>
      <c r="AGK270" s="32"/>
      <c r="AGL270" s="32"/>
      <c r="AGM270" s="32"/>
      <c r="AGN270" s="32"/>
      <c r="AGO270" s="32"/>
      <c r="AGP270" s="32"/>
      <c r="AGQ270" s="32"/>
      <c r="AGR270" s="32"/>
      <c r="AGS270" s="32"/>
      <c r="AGT270" s="32"/>
      <c r="AGU270" s="32"/>
      <c r="AGV270" s="32"/>
      <c r="AGW270" s="32"/>
      <c r="AGX270" s="32"/>
      <c r="AGY270" s="32"/>
      <c r="AGZ270" s="32"/>
      <c r="AHA270" s="32"/>
      <c r="AHB270" s="32"/>
      <c r="AHC270" s="32"/>
      <c r="AHD270" s="32"/>
      <c r="AHE270" s="32"/>
      <c r="AHF270" s="32"/>
      <c r="AHG270" s="32"/>
      <c r="AHH270" s="32"/>
      <c r="AHI270" s="32"/>
      <c r="AHJ270" s="32"/>
      <c r="AHK270" s="32"/>
      <c r="AHL270" s="32"/>
      <c r="AHM270" s="32"/>
      <c r="AHN270" s="32"/>
      <c r="AHO270" s="32"/>
      <c r="AHP270" s="32"/>
      <c r="AHQ270" s="32"/>
      <c r="AHR270" s="32"/>
      <c r="AHS270" s="32"/>
      <c r="AHT270" s="32"/>
      <c r="AHU270" s="32"/>
      <c r="AHV270" s="32"/>
      <c r="AHW270" s="32"/>
      <c r="AHX270" s="32"/>
      <c r="AHY270" s="32"/>
      <c r="AHZ270" s="32"/>
      <c r="AIA270" s="32"/>
      <c r="AIB270" s="32"/>
      <c r="AIC270" s="32"/>
      <c r="AID270" s="32"/>
      <c r="AIE270" s="32"/>
      <c r="AIF270" s="32"/>
      <c r="AIG270" s="32"/>
      <c r="AIH270" s="32"/>
      <c r="AII270" s="32"/>
      <c r="AIJ270" s="32"/>
      <c r="AIK270" s="32"/>
      <c r="AIL270" s="32"/>
      <c r="AIM270" s="32"/>
      <c r="AIN270" s="32"/>
      <c r="AIO270" s="32"/>
      <c r="AIP270" s="32"/>
      <c r="AIQ270" s="32"/>
      <c r="AIR270" s="32"/>
      <c r="AIS270" s="32"/>
      <c r="AIT270" s="32"/>
      <c r="AIU270" s="32"/>
      <c r="AIV270" s="32"/>
      <c r="AIW270" s="32"/>
      <c r="AIX270" s="32"/>
      <c r="AIY270" s="32"/>
      <c r="AIZ270" s="32"/>
      <c r="AJA270" s="32"/>
      <c r="AJB270" s="32"/>
      <c r="AJC270" s="32"/>
      <c r="AJD270" s="32"/>
      <c r="AJE270" s="32"/>
      <c r="AJF270" s="32"/>
      <c r="AJG270" s="32"/>
      <c r="AJH270" s="32"/>
      <c r="AJI270" s="32"/>
      <c r="AJJ270" s="32"/>
      <c r="AJK270" s="32"/>
      <c r="AJL270" s="32"/>
      <c r="AJM270" s="32"/>
      <c r="AJN270" s="32"/>
      <c r="AJO270" s="32"/>
      <c r="AJP270" s="32"/>
      <c r="AJQ270" s="32"/>
      <c r="AJR270" s="32"/>
      <c r="AJS270" s="32"/>
      <c r="AJT270" s="32"/>
      <c r="AJU270" s="32"/>
      <c r="AJV270" s="32"/>
      <c r="AJW270" s="32"/>
      <c r="AJX270" s="32"/>
      <c r="AJY270" s="32"/>
      <c r="AJZ270" s="32"/>
      <c r="AKA270" s="32"/>
      <c r="AKB270" s="32"/>
      <c r="AKC270" s="32"/>
      <c r="AKD270" s="32"/>
      <c r="AKE270" s="32"/>
      <c r="AKF270" s="32"/>
      <c r="AKG270" s="32"/>
      <c r="AKH270" s="32"/>
      <c r="AKI270" s="32"/>
      <c r="AKJ270" s="32"/>
      <c r="AKK270" s="32"/>
      <c r="AKL270" s="32"/>
      <c r="AKM270" s="32"/>
      <c r="AKN270" s="32"/>
      <c r="AKO270" s="32"/>
      <c r="AKP270" s="32"/>
      <c r="AKQ270" s="32"/>
      <c r="AKR270" s="32"/>
      <c r="AKS270" s="32"/>
      <c r="AKT270" s="32"/>
      <c r="AKU270" s="32"/>
      <c r="AKV270" s="32"/>
      <c r="AKW270" s="32"/>
      <c r="AKX270" s="32"/>
      <c r="AKY270" s="32"/>
      <c r="AKZ270" s="32"/>
      <c r="ALA270" s="32"/>
      <c r="ALB270" s="32"/>
      <c r="ALC270" s="32"/>
      <c r="ALD270" s="32"/>
      <c r="ALE270" s="32"/>
      <c r="ALF270" s="32"/>
      <c r="ALG270" s="32"/>
      <c r="ALH270" s="32"/>
      <c r="ALI270" s="32"/>
      <c r="ALJ270" s="32"/>
      <c r="ALK270" s="32"/>
      <c r="ALL270" s="32"/>
      <c r="ALM270" s="32"/>
      <c r="ALN270" s="32"/>
      <c r="ALO270" s="32"/>
      <c r="ALP270" s="32"/>
      <c r="ALQ270" s="32"/>
      <c r="ALR270" s="32"/>
      <c r="ALS270" s="32"/>
      <c r="ALT270" s="32"/>
      <c r="ALU270" s="32"/>
      <c r="ALV270" s="32"/>
      <c r="ALW270" s="32"/>
      <c r="ALX270" s="32"/>
      <c r="ALY270" s="32"/>
      <c r="ALZ270" s="32"/>
      <c r="AMA270" s="32"/>
      <c r="AMB270" s="32"/>
      <c r="AMC270" s="32"/>
      <c r="AMD270" s="32"/>
      <c r="AME270" s="32"/>
      <c r="AMF270" s="32"/>
      <c r="AMG270" s="32"/>
      <c r="AMH270" s="32"/>
      <c r="AMI270" s="32"/>
      <c r="AMJ270" s="32"/>
      <c r="AMK270" s="32"/>
      <c r="AML270" s="32"/>
      <c r="AMM270" s="32"/>
      <c r="AMN270" s="32"/>
      <c r="AMO270" s="32"/>
      <c r="AMP270" s="32"/>
      <c r="AMQ270" s="32"/>
      <c r="AMR270" s="32"/>
      <c r="AMS270" s="32"/>
      <c r="AMT270" s="32"/>
      <c r="AMU270" s="32"/>
      <c r="AMV270" s="32"/>
      <c r="AMW270" s="32"/>
    </row>
    <row r="271" spans="1:1037" ht="116.25" hidden="1" thickTop="1" thickBot="1" x14ac:dyDescent="0.25">
      <c r="A271" s="23" t="s">
        <v>1716</v>
      </c>
      <c r="B271" s="23" t="s">
        <v>902</v>
      </c>
      <c r="C271" s="23" t="s">
        <v>35</v>
      </c>
      <c r="D271" s="23" t="s">
        <v>83</v>
      </c>
      <c r="E271" s="23" t="s">
        <v>1050</v>
      </c>
      <c r="F271" s="23" t="s">
        <v>1058</v>
      </c>
      <c r="G271" s="23" t="s">
        <v>1062</v>
      </c>
      <c r="H271" s="23" t="s">
        <v>1055</v>
      </c>
      <c r="I271" s="24" t="s">
        <v>44</v>
      </c>
      <c r="J271" s="189" t="str">
        <f>+VLOOKUP(I271,Feuil1!A:C,2,FALSE)</f>
        <v>R6-3-1-4</v>
      </c>
      <c r="K271" s="23"/>
      <c r="L271" s="23"/>
      <c r="M271" s="59">
        <v>4</v>
      </c>
      <c r="N271" s="60">
        <v>4</v>
      </c>
      <c r="O271" s="42">
        <f t="shared" si="20"/>
        <v>16</v>
      </c>
      <c r="P271" s="42">
        <f t="shared" si="21"/>
        <v>3</v>
      </c>
      <c r="Q271" s="45" t="s">
        <v>958</v>
      </c>
      <c r="R271" s="59">
        <v>5</v>
      </c>
      <c r="S271" s="25" t="s">
        <v>959</v>
      </c>
      <c r="T271" s="59">
        <v>2</v>
      </c>
      <c r="U271" s="25"/>
      <c r="V271" s="59">
        <v>5</v>
      </c>
      <c r="W271" s="41">
        <f t="shared" si="22"/>
        <v>12</v>
      </c>
      <c r="X271" s="50">
        <f t="shared" si="23"/>
        <v>1</v>
      </c>
      <c r="Y271" s="52">
        <f t="shared" si="24"/>
        <v>3</v>
      </c>
      <c r="Z271" s="23"/>
      <c r="AA271" s="57" t="s">
        <v>1745</v>
      </c>
      <c r="AB271" s="221">
        <v>45078</v>
      </c>
      <c r="AC271" s="29"/>
      <c r="AD271" s="29"/>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c r="CF271" s="32"/>
      <c r="CG271" s="32"/>
      <c r="CH271" s="32"/>
      <c r="CI271" s="32"/>
      <c r="CJ271" s="32"/>
      <c r="CK271" s="32"/>
      <c r="CL271" s="32"/>
      <c r="CM271" s="32"/>
      <c r="CN271" s="32"/>
      <c r="CO271" s="32"/>
      <c r="CP271" s="32"/>
      <c r="CQ271" s="32"/>
      <c r="CR271" s="32"/>
      <c r="CS271" s="32"/>
      <c r="CT271" s="32"/>
      <c r="CU271" s="32"/>
      <c r="CV271" s="32"/>
      <c r="CW271" s="32"/>
      <c r="CX271" s="32"/>
      <c r="CY271" s="32"/>
      <c r="CZ271" s="32"/>
      <c r="DA271" s="32"/>
      <c r="DB271" s="32"/>
      <c r="DC271" s="32"/>
      <c r="DD271" s="32"/>
      <c r="DE271" s="32"/>
      <c r="DF271" s="32"/>
      <c r="DG271" s="32"/>
      <c r="DH271" s="32"/>
      <c r="DI271" s="32"/>
      <c r="DJ271" s="32"/>
      <c r="DK271" s="32"/>
      <c r="DL271" s="32"/>
      <c r="DM271" s="32"/>
      <c r="DN271" s="32"/>
      <c r="DO271" s="32"/>
      <c r="DP271" s="32"/>
      <c r="DQ271" s="32"/>
      <c r="DR271" s="32"/>
      <c r="DS271" s="32"/>
      <c r="DT271" s="32"/>
      <c r="DU271" s="32"/>
      <c r="DV271" s="32"/>
      <c r="DW271" s="32"/>
      <c r="DX271" s="32"/>
      <c r="DY271" s="32"/>
      <c r="DZ271" s="32"/>
      <c r="EA271" s="32"/>
      <c r="EB271" s="32"/>
      <c r="EC271" s="32"/>
      <c r="ED271" s="32"/>
      <c r="EE271" s="32"/>
      <c r="EF271" s="32"/>
      <c r="EG271" s="32"/>
      <c r="EH271" s="32"/>
      <c r="EI271" s="32"/>
      <c r="EJ271" s="32"/>
      <c r="EK271" s="32"/>
      <c r="EL271" s="32"/>
      <c r="EM271" s="32"/>
      <c r="EN271" s="32"/>
      <c r="EO271" s="32"/>
      <c r="EP271" s="32"/>
      <c r="EQ271" s="32"/>
      <c r="ER271" s="32"/>
      <c r="ES271" s="32"/>
      <c r="ET271" s="32"/>
      <c r="EU271" s="32"/>
      <c r="EV271" s="32"/>
      <c r="EW271" s="32"/>
      <c r="EX271" s="32"/>
      <c r="EY271" s="32"/>
      <c r="EZ271" s="32"/>
      <c r="FA271" s="32"/>
      <c r="FB271" s="32"/>
      <c r="FC271" s="32"/>
      <c r="FD271" s="32"/>
      <c r="FE271" s="32"/>
      <c r="FF271" s="32"/>
      <c r="FG271" s="32"/>
      <c r="FH271" s="32"/>
      <c r="FI271" s="32"/>
      <c r="FJ271" s="32"/>
      <c r="FK271" s="32"/>
      <c r="FL271" s="32"/>
      <c r="FM271" s="32"/>
      <c r="FN271" s="32"/>
      <c r="FO271" s="32"/>
      <c r="FP271" s="32"/>
      <c r="FQ271" s="32"/>
      <c r="FR271" s="32"/>
      <c r="FS271" s="32"/>
      <c r="FT271" s="32"/>
      <c r="FU271" s="32"/>
      <c r="FV271" s="32"/>
      <c r="FW271" s="32"/>
      <c r="FX271" s="32"/>
      <c r="FY271" s="32"/>
      <c r="FZ271" s="32"/>
      <c r="GA271" s="32"/>
      <c r="GB271" s="32"/>
      <c r="GC271" s="32"/>
      <c r="GD271" s="32"/>
      <c r="GE271" s="32"/>
      <c r="GF271" s="32"/>
      <c r="GG271" s="32"/>
      <c r="GH271" s="32"/>
      <c r="GI271" s="32"/>
      <c r="GJ271" s="32"/>
      <c r="GK271" s="32"/>
      <c r="GL271" s="32"/>
      <c r="GM271" s="32"/>
      <c r="GN271" s="32"/>
      <c r="GO271" s="32"/>
      <c r="GP271" s="32"/>
      <c r="GQ271" s="32"/>
      <c r="GR271" s="32"/>
      <c r="GS271" s="32"/>
      <c r="GT271" s="32"/>
      <c r="GU271" s="32"/>
      <c r="GV271" s="32"/>
      <c r="GW271" s="32"/>
      <c r="GX271" s="32"/>
      <c r="GY271" s="32"/>
      <c r="GZ271" s="32"/>
      <c r="HA271" s="32"/>
      <c r="HB271" s="32"/>
      <c r="HC271" s="32"/>
      <c r="HD271" s="32"/>
      <c r="HE271" s="32"/>
      <c r="HF271" s="32"/>
      <c r="HG271" s="32"/>
      <c r="HH271" s="32"/>
      <c r="HI271" s="32"/>
      <c r="HJ271" s="32"/>
      <c r="HK271" s="32"/>
      <c r="HL271" s="32"/>
      <c r="HM271" s="32"/>
      <c r="HN271" s="32"/>
      <c r="HO271" s="32"/>
      <c r="HP271" s="32"/>
      <c r="HQ271" s="32"/>
      <c r="HR271" s="32"/>
      <c r="HS271" s="32"/>
      <c r="HT271" s="32"/>
      <c r="HU271" s="32"/>
      <c r="HV271" s="32"/>
      <c r="HW271" s="32"/>
      <c r="HX271" s="32"/>
      <c r="HY271" s="32"/>
      <c r="HZ271" s="32"/>
      <c r="IA271" s="32"/>
      <c r="IB271" s="32"/>
      <c r="IC271" s="32"/>
      <c r="ID271" s="32"/>
      <c r="IE271" s="32"/>
      <c r="IF271" s="32"/>
      <c r="IG271" s="32"/>
      <c r="IH271" s="32"/>
      <c r="II271" s="32"/>
      <c r="IJ271" s="32"/>
      <c r="IK271" s="32"/>
      <c r="IL271" s="32"/>
      <c r="IM271" s="32"/>
      <c r="IN271" s="32"/>
      <c r="IO271" s="32"/>
      <c r="IP271" s="32"/>
      <c r="IQ271" s="32"/>
      <c r="IR271" s="32"/>
      <c r="IS271" s="32"/>
      <c r="IT271" s="32"/>
      <c r="IU271" s="32"/>
      <c r="IV271" s="32"/>
      <c r="IW271" s="32"/>
      <c r="IX271" s="32"/>
      <c r="IY271" s="32"/>
      <c r="IZ271" s="32"/>
      <c r="JA271" s="32"/>
      <c r="JB271" s="32"/>
      <c r="JC271" s="32"/>
      <c r="JD271" s="32"/>
      <c r="JE271" s="32"/>
      <c r="JF271" s="32"/>
      <c r="JG271" s="32"/>
      <c r="JH271" s="32"/>
      <c r="JI271" s="32"/>
      <c r="JJ271" s="32"/>
      <c r="JK271" s="32"/>
      <c r="JL271" s="32"/>
      <c r="JM271" s="32"/>
      <c r="JN271" s="32"/>
      <c r="JO271" s="32"/>
      <c r="JP271" s="32"/>
      <c r="JQ271" s="32"/>
      <c r="JR271" s="32"/>
      <c r="JS271" s="32"/>
      <c r="JT271" s="32"/>
      <c r="JU271" s="32"/>
      <c r="JV271" s="32"/>
      <c r="JW271" s="32"/>
      <c r="JX271" s="32"/>
      <c r="JY271" s="32"/>
      <c r="JZ271" s="32"/>
      <c r="KA271" s="32"/>
      <c r="KB271" s="32"/>
      <c r="KC271" s="32"/>
      <c r="KD271" s="32"/>
      <c r="KE271" s="32"/>
      <c r="KF271" s="32"/>
      <c r="KG271" s="32"/>
      <c r="KH271" s="32"/>
      <c r="KI271" s="32"/>
      <c r="KJ271" s="32"/>
      <c r="KK271" s="32"/>
      <c r="KL271" s="32"/>
      <c r="KM271" s="32"/>
      <c r="KN271" s="32"/>
      <c r="KO271" s="32"/>
      <c r="KP271" s="32"/>
      <c r="KQ271" s="32"/>
      <c r="KR271" s="32"/>
      <c r="KS271" s="32"/>
      <c r="KT271" s="32"/>
      <c r="KU271" s="32"/>
      <c r="KV271" s="32"/>
      <c r="KW271" s="32"/>
      <c r="KX271" s="32"/>
      <c r="KY271" s="32"/>
      <c r="KZ271" s="32"/>
      <c r="LA271" s="32"/>
      <c r="LB271" s="32"/>
      <c r="LC271" s="32"/>
      <c r="LD271" s="32"/>
      <c r="LE271" s="32"/>
      <c r="LF271" s="32"/>
      <c r="LG271" s="32"/>
      <c r="LH271" s="32"/>
      <c r="LI271" s="32"/>
      <c r="LJ271" s="32"/>
      <c r="LK271" s="32"/>
      <c r="LL271" s="32"/>
      <c r="LM271" s="32"/>
      <c r="LN271" s="32"/>
      <c r="LO271" s="32"/>
      <c r="LP271" s="32"/>
      <c r="LQ271" s="32"/>
      <c r="LR271" s="32"/>
      <c r="LS271" s="32"/>
      <c r="LT271" s="32"/>
      <c r="LU271" s="32"/>
      <c r="LV271" s="32"/>
      <c r="LW271" s="32"/>
      <c r="LX271" s="32"/>
      <c r="LY271" s="32"/>
      <c r="LZ271" s="32"/>
      <c r="MA271" s="32"/>
      <c r="MB271" s="32"/>
      <c r="MC271" s="32"/>
      <c r="MD271" s="32"/>
      <c r="ME271" s="32"/>
      <c r="MF271" s="32"/>
      <c r="MG271" s="32"/>
      <c r="MH271" s="32"/>
      <c r="MI271" s="32"/>
      <c r="MJ271" s="32"/>
      <c r="MK271" s="32"/>
      <c r="ML271" s="32"/>
      <c r="MM271" s="32"/>
      <c r="MN271" s="32"/>
      <c r="MO271" s="32"/>
      <c r="MP271" s="32"/>
      <c r="MQ271" s="32"/>
      <c r="MR271" s="32"/>
      <c r="MS271" s="32"/>
      <c r="MT271" s="32"/>
      <c r="MU271" s="32"/>
      <c r="MV271" s="32"/>
      <c r="MW271" s="32"/>
      <c r="MX271" s="32"/>
      <c r="MY271" s="32"/>
      <c r="MZ271" s="32"/>
      <c r="NA271" s="32"/>
      <c r="NB271" s="32"/>
      <c r="NC271" s="32"/>
      <c r="ND271" s="32"/>
      <c r="NE271" s="32"/>
      <c r="NF271" s="32"/>
      <c r="NG271" s="32"/>
      <c r="NH271" s="32"/>
      <c r="NI271" s="32"/>
      <c r="NJ271" s="32"/>
      <c r="NK271" s="32"/>
      <c r="NL271" s="32"/>
      <c r="NM271" s="32"/>
      <c r="NN271" s="32"/>
      <c r="NO271" s="32"/>
      <c r="NP271" s="32"/>
      <c r="NQ271" s="32"/>
      <c r="NR271" s="32"/>
      <c r="NS271" s="32"/>
      <c r="NT271" s="32"/>
      <c r="NU271" s="32"/>
      <c r="NV271" s="32"/>
      <c r="NW271" s="32"/>
      <c r="NX271" s="32"/>
      <c r="NY271" s="32"/>
      <c r="NZ271" s="32"/>
      <c r="OA271" s="32"/>
      <c r="OB271" s="32"/>
      <c r="OC271" s="32"/>
      <c r="OD271" s="32"/>
      <c r="OE271" s="32"/>
      <c r="OF271" s="32"/>
      <c r="OG271" s="32"/>
      <c r="OH271" s="32"/>
      <c r="OI271" s="32"/>
      <c r="OJ271" s="32"/>
      <c r="OK271" s="32"/>
      <c r="OL271" s="32"/>
      <c r="OM271" s="32"/>
      <c r="ON271" s="32"/>
      <c r="OO271" s="32"/>
      <c r="OP271" s="32"/>
      <c r="OQ271" s="32"/>
      <c r="OR271" s="32"/>
      <c r="OS271" s="32"/>
      <c r="OT271" s="32"/>
      <c r="OU271" s="32"/>
      <c r="OV271" s="32"/>
      <c r="OW271" s="32"/>
      <c r="OX271" s="32"/>
      <c r="OY271" s="32"/>
      <c r="OZ271" s="32"/>
      <c r="PA271" s="32"/>
      <c r="PB271" s="32"/>
      <c r="PC271" s="32"/>
      <c r="PD271" s="32"/>
      <c r="PE271" s="32"/>
      <c r="PF271" s="32"/>
      <c r="PG271" s="32"/>
      <c r="PH271" s="32"/>
      <c r="PI271" s="32"/>
      <c r="PJ271" s="32"/>
      <c r="PK271" s="32"/>
      <c r="PL271" s="32"/>
      <c r="PM271" s="32"/>
      <c r="PN271" s="32"/>
      <c r="PO271" s="32"/>
      <c r="PP271" s="32"/>
      <c r="PQ271" s="32"/>
      <c r="PR271" s="32"/>
      <c r="PS271" s="32"/>
      <c r="PT271" s="32"/>
      <c r="PU271" s="32"/>
      <c r="PV271" s="32"/>
      <c r="PW271" s="32"/>
      <c r="PX271" s="32"/>
      <c r="PY271" s="32"/>
      <c r="PZ271" s="32"/>
      <c r="QA271" s="32"/>
      <c r="QB271" s="32"/>
      <c r="QC271" s="32"/>
      <c r="QD271" s="32"/>
      <c r="QE271" s="32"/>
      <c r="QF271" s="32"/>
      <c r="QG271" s="32"/>
      <c r="QH271" s="32"/>
      <c r="QI271" s="32"/>
      <c r="QJ271" s="32"/>
      <c r="QK271" s="32"/>
      <c r="QL271" s="32"/>
      <c r="QM271" s="32"/>
      <c r="QN271" s="32"/>
      <c r="QO271" s="32"/>
      <c r="QP271" s="32"/>
      <c r="QQ271" s="32"/>
      <c r="QR271" s="32"/>
      <c r="QS271" s="32"/>
      <c r="QT271" s="32"/>
      <c r="QU271" s="32"/>
      <c r="QV271" s="32"/>
      <c r="QW271" s="32"/>
      <c r="QX271" s="32"/>
      <c r="QY271" s="32"/>
      <c r="QZ271" s="32"/>
      <c r="RA271" s="32"/>
      <c r="RB271" s="32"/>
      <c r="RC271" s="32"/>
      <c r="RD271" s="32"/>
      <c r="RE271" s="32"/>
      <c r="RF271" s="32"/>
      <c r="RG271" s="32"/>
      <c r="RH271" s="32"/>
      <c r="RI271" s="32"/>
      <c r="RJ271" s="32"/>
      <c r="RK271" s="32"/>
      <c r="RL271" s="32"/>
      <c r="RM271" s="32"/>
      <c r="RN271" s="32"/>
      <c r="RO271" s="32"/>
      <c r="RP271" s="32"/>
      <c r="RQ271" s="32"/>
      <c r="RR271" s="32"/>
      <c r="RS271" s="32"/>
      <c r="RT271" s="32"/>
      <c r="RU271" s="32"/>
      <c r="RV271" s="32"/>
      <c r="RW271" s="32"/>
      <c r="RX271" s="32"/>
      <c r="RY271" s="32"/>
      <c r="RZ271" s="32"/>
      <c r="SA271" s="32"/>
      <c r="SB271" s="32"/>
      <c r="SC271" s="32"/>
      <c r="SD271" s="32"/>
      <c r="SE271" s="32"/>
      <c r="SF271" s="32"/>
      <c r="SG271" s="32"/>
      <c r="SH271" s="32"/>
      <c r="SI271" s="32"/>
      <c r="SJ271" s="32"/>
      <c r="SK271" s="32"/>
      <c r="SL271" s="32"/>
      <c r="SM271" s="32"/>
      <c r="SN271" s="32"/>
      <c r="SO271" s="32"/>
      <c r="SP271" s="32"/>
      <c r="SQ271" s="32"/>
      <c r="SR271" s="32"/>
      <c r="SS271" s="32"/>
      <c r="ST271" s="32"/>
      <c r="SU271" s="32"/>
      <c r="SV271" s="32"/>
      <c r="SW271" s="32"/>
      <c r="SX271" s="32"/>
      <c r="SY271" s="32"/>
      <c r="SZ271" s="32"/>
      <c r="TA271" s="32"/>
      <c r="TB271" s="32"/>
      <c r="TC271" s="32"/>
      <c r="TD271" s="32"/>
      <c r="TE271" s="32"/>
      <c r="TF271" s="32"/>
      <c r="TG271" s="32"/>
      <c r="TH271" s="32"/>
      <c r="TI271" s="32"/>
      <c r="TJ271" s="32"/>
      <c r="TK271" s="32"/>
      <c r="TL271" s="32"/>
      <c r="TM271" s="32"/>
      <c r="TN271" s="32"/>
      <c r="TO271" s="32"/>
      <c r="TP271" s="32"/>
      <c r="TQ271" s="32"/>
      <c r="TR271" s="32"/>
      <c r="TS271" s="32"/>
      <c r="TT271" s="32"/>
      <c r="TU271" s="32"/>
      <c r="TV271" s="32"/>
      <c r="TW271" s="32"/>
      <c r="TX271" s="32"/>
      <c r="TY271" s="32"/>
      <c r="TZ271" s="32"/>
      <c r="UA271" s="32"/>
      <c r="UB271" s="32"/>
      <c r="UC271" s="32"/>
      <c r="UD271" s="32"/>
      <c r="UE271" s="32"/>
      <c r="UF271" s="32"/>
      <c r="UG271" s="32"/>
      <c r="UH271" s="32"/>
      <c r="UI271" s="32"/>
      <c r="UJ271" s="32"/>
      <c r="UK271" s="32"/>
      <c r="UL271" s="32"/>
      <c r="UM271" s="32"/>
      <c r="UN271" s="32"/>
      <c r="UO271" s="32"/>
      <c r="UP271" s="32"/>
      <c r="UQ271" s="32"/>
      <c r="UR271" s="32"/>
      <c r="US271" s="32"/>
      <c r="UT271" s="32"/>
      <c r="UU271" s="32"/>
      <c r="UV271" s="32"/>
      <c r="UW271" s="32"/>
      <c r="UX271" s="32"/>
      <c r="UY271" s="32"/>
      <c r="UZ271" s="32"/>
      <c r="VA271" s="32"/>
      <c r="VB271" s="32"/>
      <c r="VC271" s="32"/>
      <c r="VD271" s="32"/>
      <c r="VE271" s="32"/>
      <c r="VF271" s="32"/>
      <c r="VG271" s="32"/>
      <c r="VH271" s="32"/>
      <c r="VI271" s="32"/>
      <c r="VJ271" s="32"/>
      <c r="VK271" s="32"/>
      <c r="VL271" s="32"/>
      <c r="VM271" s="32"/>
      <c r="VN271" s="32"/>
      <c r="VO271" s="32"/>
      <c r="VP271" s="32"/>
      <c r="VQ271" s="32"/>
      <c r="VR271" s="32"/>
      <c r="VS271" s="32"/>
      <c r="VT271" s="32"/>
      <c r="VU271" s="32"/>
      <c r="VV271" s="32"/>
      <c r="VW271" s="32"/>
      <c r="VX271" s="32"/>
      <c r="VY271" s="32"/>
      <c r="VZ271" s="32"/>
      <c r="WA271" s="32"/>
      <c r="WB271" s="32"/>
      <c r="WC271" s="32"/>
      <c r="WD271" s="32"/>
      <c r="WE271" s="32"/>
      <c r="WF271" s="32"/>
      <c r="WG271" s="32"/>
      <c r="WH271" s="32"/>
      <c r="WI271" s="32"/>
      <c r="WJ271" s="32"/>
      <c r="WK271" s="32"/>
      <c r="WL271" s="32"/>
      <c r="WM271" s="32"/>
      <c r="WN271" s="32"/>
      <c r="WO271" s="32"/>
      <c r="WP271" s="32"/>
      <c r="WQ271" s="32"/>
      <c r="WR271" s="32"/>
      <c r="WS271" s="32"/>
      <c r="WT271" s="32"/>
      <c r="WU271" s="32"/>
      <c r="WV271" s="32"/>
      <c r="WW271" s="32"/>
      <c r="WX271" s="32"/>
      <c r="WY271" s="32"/>
      <c r="WZ271" s="32"/>
      <c r="XA271" s="32"/>
      <c r="XB271" s="32"/>
      <c r="XC271" s="32"/>
      <c r="XD271" s="32"/>
      <c r="XE271" s="32"/>
      <c r="XF271" s="32"/>
      <c r="XG271" s="32"/>
      <c r="XH271" s="32"/>
      <c r="XI271" s="32"/>
      <c r="XJ271" s="32"/>
      <c r="XK271" s="32"/>
      <c r="XL271" s="32"/>
      <c r="XM271" s="32"/>
      <c r="XN271" s="32"/>
      <c r="XO271" s="32"/>
      <c r="XP271" s="32"/>
      <c r="XQ271" s="32"/>
      <c r="XR271" s="32"/>
      <c r="XS271" s="32"/>
      <c r="XT271" s="32"/>
      <c r="XU271" s="32"/>
      <c r="XV271" s="32"/>
      <c r="XW271" s="32"/>
      <c r="XX271" s="32"/>
      <c r="XY271" s="32"/>
      <c r="XZ271" s="32"/>
      <c r="YA271" s="32"/>
      <c r="YB271" s="32"/>
      <c r="YC271" s="32"/>
      <c r="YD271" s="32"/>
      <c r="YE271" s="32"/>
      <c r="YF271" s="32"/>
      <c r="YG271" s="32"/>
      <c r="YH271" s="32"/>
      <c r="YI271" s="32"/>
      <c r="YJ271" s="32"/>
      <c r="YK271" s="32"/>
      <c r="YL271" s="32"/>
      <c r="YM271" s="32"/>
      <c r="YN271" s="32"/>
      <c r="YO271" s="32"/>
      <c r="YP271" s="32"/>
      <c r="YQ271" s="32"/>
      <c r="YR271" s="32"/>
      <c r="YS271" s="32"/>
      <c r="YT271" s="32"/>
      <c r="YU271" s="32"/>
      <c r="YV271" s="32"/>
      <c r="YW271" s="32"/>
      <c r="YX271" s="32"/>
      <c r="YY271" s="32"/>
      <c r="YZ271" s="32"/>
      <c r="ZA271" s="32"/>
      <c r="ZB271" s="32"/>
      <c r="ZC271" s="32"/>
      <c r="ZD271" s="32"/>
      <c r="ZE271" s="32"/>
      <c r="ZF271" s="32"/>
      <c r="ZG271" s="32"/>
      <c r="ZH271" s="32"/>
      <c r="ZI271" s="32"/>
      <c r="ZJ271" s="32"/>
      <c r="ZK271" s="32"/>
      <c r="ZL271" s="32"/>
      <c r="ZM271" s="32"/>
      <c r="ZN271" s="32"/>
      <c r="ZO271" s="32"/>
      <c r="ZP271" s="32"/>
      <c r="ZQ271" s="32"/>
      <c r="ZR271" s="32"/>
      <c r="ZS271" s="32"/>
      <c r="ZT271" s="32"/>
      <c r="ZU271" s="32"/>
      <c r="ZV271" s="32"/>
      <c r="ZW271" s="32"/>
      <c r="ZX271" s="32"/>
      <c r="ZY271" s="32"/>
      <c r="ZZ271" s="32"/>
      <c r="AAA271" s="32"/>
      <c r="AAB271" s="32"/>
      <c r="AAC271" s="32"/>
      <c r="AAD271" s="32"/>
      <c r="AAE271" s="32"/>
      <c r="AAF271" s="32"/>
      <c r="AAG271" s="32"/>
      <c r="AAH271" s="32"/>
      <c r="AAI271" s="32"/>
      <c r="AAJ271" s="32"/>
      <c r="AAK271" s="32"/>
      <c r="AAL271" s="32"/>
      <c r="AAM271" s="32"/>
      <c r="AAN271" s="32"/>
      <c r="AAO271" s="32"/>
      <c r="AAP271" s="32"/>
      <c r="AAQ271" s="32"/>
      <c r="AAR271" s="32"/>
      <c r="AAS271" s="32"/>
      <c r="AAT271" s="32"/>
      <c r="AAU271" s="32"/>
      <c r="AAV271" s="32"/>
      <c r="AAW271" s="32"/>
      <c r="AAX271" s="32"/>
      <c r="AAY271" s="32"/>
      <c r="AAZ271" s="32"/>
      <c r="ABA271" s="32"/>
      <c r="ABB271" s="32"/>
      <c r="ABC271" s="32"/>
      <c r="ABD271" s="32"/>
      <c r="ABE271" s="32"/>
      <c r="ABF271" s="32"/>
      <c r="ABG271" s="32"/>
      <c r="ABH271" s="32"/>
      <c r="ABI271" s="32"/>
      <c r="ABJ271" s="32"/>
      <c r="ABK271" s="32"/>
      <c r="ABL271" s="32"/>
      <c r="ABM271" s="32"/>
      <c r="ABN271" s="32"/>
      <c r="ABO271" s="32"/>
      <c r="ABP271" s="32"/>
      <c r="ABQ271" s="32"/>
      <c r="ABR271" s="32"/>
      <c r="ABS271" s="32"/>
      <c r="ABT271" s="32"/>
      <c r="ABU271" s="32"/>
      <c r="ABV271" s="32"/>
      <c r="ABW271" s="32"/>
      <c r="ABX271" s="32"/>
      <c r="ABY271" s="32"/>
      <c r="ABZ271" s="32"/>
      <c r="ACA271" s="32"/>
      <c r="ACB271" s="32"/>
      <c r="ACC271" s="32"/>
      <c r="ACD271" s="32"/>
      <c r="ACE271" s="32"/>
      <c r="ACF271" s="32"/>
      <c r="ACG271" s="32"/>
      <c r="ACH271" s="32"/>
      <c r="ACI271" s="32"/>
      <c r="ACJ271" s="32"/>
      <c r="ACK271" s="32"/>
      <c r="ACL271" s="32"/>
      <c r="ACM271" s="32"/>
      <c r="ACN271" s="32"/>
      <c r="ACO271" s="32"/>
      <c r="ACP271" s="32"/>
      <c r="ACQ271" s="32"/>
      <c r="ACR271" s="32"/>
      <c r="ACS271" s="32"/>
      <c r="ACT271" s="32"/>
      <c r="ACU271" s="32"/>
      <c r="ACV271" s="32"/>
      <c r="ACW271" s="32"/>
      <c r="ACX271" s="32"/>
      <c r="ACY271" s="32"/>
      <c r="ACZ271" s="32"/>
      <c r="ADA271" s="32"/>
      <c r="ADB271" s="32"/>
      <c r="ADC271" s="32"/>
      <c r="ADD271" s="32"/>
      <c r="ADE271" s="32"/>
      <c r="ADF271" s="32"/>
      <c r="ADG271" s="32"/>
      <c r="ADH271" s="32"/>
      <c r="ADI271" s="32"/>
      <c r="ADJ271" s="32"/>
      <c r="ADK271" s="32"/>
      <c r="ADL271" s="32"/>
      <c r="ADM271" s="32"/>
      <c r="ADN271" s="32"/>
      <c r="ADO271" s="32"/>
      <c r="ADP271" s="32"/>
      <c r="ADQ271" s="32"/>
      <c r="ADR271" s="32"/>
      <c r="ADS271" s="32"/>
      <c r="ADT271" s="32"/>
      <c r="ADU271" s="32"/>
      <c r="ADV271" s="32"/>
      <c r="ADW271" s="32"/>
      <c r="ADX271" s="32"/>
      <c r="ADY271" s="32"/>
      <c r="ADZ271" s="32"/>
      <c r="AEA271" s="32"/>
      <c r="AEB271" s="32"/>
      <c r="AEC271" s="32"/>
      <c r="AED271" s="32"/>
      <c r="AEE271" s="32"/>
      <c r="AEF271" s="32"/>
      <c r="AEG271" s="32"/>
      <c r="AEH271" s="32"/>
      <c r="AEI271" s="32"/>
      <c r="AEJ271" s="32"/>
      <c r="AEK271" s="32"/>
      <c r="AEL271" s="32"/>
      <c r="AEM271" s="32"/>
      <c r="AEN271" s="32"/>
      <c r="AEO271" s="32"/>
      <c r="AEP271" s="32"/>
      <c r="AEQ271" s="32"/>
      <c r="AER271" s="32"/>
      <c r="AES271" s="32"/>
      <c r="AET271" s="32"/>
      <c r="AEU271" s="32"/>
      <c r="AEV271" s="32"/>
      <c r="AEW271" s="32"/>
      <c r="AEX271" s="32"/>
      <c r="AEY271" s="32"/>
      <c r="AEZ271" s="32"/>
      <c r="AFA271" s="32"/>
      <c r="AFB271" s="32"/>
      <c r="AFC271" s="32"/>
      <c r="AFD271" s="32"/>
      <c r="AFE271" s="32"/>
      <c r="AFF271" s="32"/>
      <c r="AFG271" s="32"/>
      <c r="AFH271" s="32"/>
      <c r="AFI271" s="32"/>
      <c r="AFJ271" s="32"/>
      <c r="AFK271" s="32"/>
      <c r="AFL271" s="32"/>
      <c r="AFM271" s="32"/>
      <c r="AFN271" s="32"/>
      <c r="AFO271" s="32"/>
      <c r="AFP271" s="32"/>
      <c r="AFQ271" s="32"/>
      <c r="AFR271" s="32"/>
      <c r="AFS271" s="32"/>
      <c r="AFT271" s="32"/>
      <c r="AFU271" s="32"/>
      <c r="AFV271" s="32"/>
      <c r="AFW271" s="32"/>
      <c r="AFX271" s="32"/>
      <c r="AFY271" s="32"/>
      <c r="AFZ271" s="32"/>
      <c r="AGA271" s="32"/>
      <c r="AGB271" s="32"/>
      <c r="AGC271" s="32"/>
      <c r="AGD271" s="32"/>
      <c r="AGE271" s="32"/>
      <c r="AGF271" s="32"/>
      <c r="AGG271" s="32"/>
      <c r="AGH271" s="32"/>
      <c r="AGI271" s="32"/>
      <c r="AGJ271" s="32"/>
      <c r="AGK271" s="32"/>
      <c r="AGL271" s="32"/>
      <c r="AGM271" s="32"/>
      <c r="AGN271" s="32"/>
      <c r="AGO271" s="32"/>
      <c r="AGP271" s="32"/>
      <c r="AGQ271" s="32"/>
      <c r="AGR271" s="32"/>
      <c r="AGS271" s="32"/>
      <c r="AGT271" s="32"/>
      <c r="AGU271" s="32"/>
      <c r="AGV271" s="32"/>
      <c r="AGW271" s="32"/>
      <c r="AGX271" s="32"/>
      <c r="AGY271" s="32"/>
      <c r="AGZ271" s="32"/>
      <c r="AHA271" s="32"/>
      <c r="AHB271" s="32"/>
      <c r="AHC271" s="32"/>
      <c r="AHD271" s="32"/>
      <c r="AHE271" s="32"/>
      <c r="AHF271" s="32"/>
      <c r="AHG271" s="32"/>
      <c r="AHH271" s="32"/>
      <c r="AHI271" s="32"/>
      <c r="AHJ271" s="32"/>
      <c r="AHK271" s="32"/>
      <c r="AHL271" s="32"/>
      <c r="AHM271" s="32"/>
      <c r="AHN271" s="32"/>
      <c r="AHO271" s="32"/>
      <c r="AHP271" s="32"/>
      <c r="AHQ271" s="32"/>
      <c r="AHR271" s="32"/>
      <c r="AHS271" s="32"/>
      <c r="AHT271" s="32"/>
      <c r="AHU271" s="32"/>
      <c r="AHV271" s="32"/>
      <c r="AHW271" s="32"/>
      <c r="AHX271" s="32"/>
      <c r="AHY271" s="32"/>
      <c r="AHZ271" s="32"/>
      <c r="AIA271" s="32"/>
      <c r="AIB271" s="32"/>
      <c r="AIC271" s="32"/>
      <c r="AID271" s="32"/>
      <c r="AIE271" s="32"/>
      <c r="AIF271" s="32"/>
      <c r="AIG271" s="32"/>
      <c r="AIH271" s="32"/>
      <c r="AII271" s="32"/>
      <c r="AIJ271" s="32"/>
      <c r="AIK271" s="32"/>
      <c r="AIL271" s="32"/>
      <c r="AIM271" s="32"/>
      <c r="AIN271" s="32"/>
      <c r="AIO271" s="32"/>
      <c r="AIP271" s="32"/>
      <c r="AIQ271" s="32"/>
      <c r="AIR271" s="32"/>
      <c r="AIS271" s="32"/>
      <c r="AIT271" s="32"/>
      <c r="AIU271" s="32"/>
      <c r="AIV271" s="32"/>
      <c r="AIW271" s="32"/>
      <c r="AIX271" s="32"/>
      <c r="AIY271" s="32"/>
      <c r="AIZ271" s="32"/>
      <c r="AJA271" s="32"/>
      <c r="AJB271" s="32"/>
      <c r="AJC271" s="32"/>
      <c r="AJD271" s="32"/>
      <c r="AJE271" s="32"/>
      <c r="AJF271" s="32"/>
      <c r="AJG271" s="32"/>
      <c r="AJH271" s="32"/>
      <c r="AJI271" s="32"/>
      <c r="AJJ271" s="32"/>
      <c r="AJK271" s="32"/>
      <c r="AJL271" s="32"/>
      <c r="AJM271" s="32"/>
      <c r="AJN271" s="32"/>
      <c r="AJO271" s="32"/>
      <c r="AJP271" s="32"/>
      <c r="AJQ271" s="32"/>
      <c r="AJR271" s="32"/>
      <c r="AJS271" s="32"/>
      <c r="AJT271" s="32"/>
      <c r="AJU271" s="32"/>
      <c r="AJV271" s="32"/>
      <c r="AJW271" s="32"/>
      <c r="AJX271" s="32"/>
      <c r="AJY271" s="32"/>
      <c r="AJZ271" s="32"/>
      <c r="AKA271" s="32"/>
      <c r="AKB271" s="32"/>
      <c r="AKC271" s="32"/>
      <c r="AKD271" s="32"/>
      <c r="AKE271" s="32"/>
      <c r="AKF271" s="32"/>
      <c r="AKG271" s="32"/>
      <c r="AKH271" s="32"/>
      <c r="AKI271" s="32"/>
      <c r="AKJ271" s="32"/>
      <c r="AKK271" s="32"/>
      <c r="AKL271" s="32"/>
      <c r="AKM271" s="32"/>
      <c r="AKN271" s="32"/>
      <c r="AKO271" s="32"/>
      <c r="AKP271" s="32"/>
      <c r="AKQ271" s="32"/>
      <c r="AKR271" s="32"/>
      <c r="AKS271" s="32"/>
      <c r="AKT271" s="32"/>
      <c r="AKU271" s="32"/>
      <c r="AKV271" s="32"/>
      <c r="AKW271" s="32"/>
      <c r="AKX271" s="32"/>
      <c r="AKY271" s="32"/>
      <c r="AKZ271" s="32"/>
      <c r="ALA271" s="32"/>
      <c r="ALB271" s="32"/>
      <c r="ALC271" s="32"/>
      <c r="ALD271" s="32"/>
      <c r="ALE271" s="32"/>
      <c r="ALF271" s="32"/>
      <c r="ALG271" s="32"/>
      <c r="ALH271" s="32"/>
      <c r="ALI271" s="32"/>
      <c r="ALJ271" s="32"/>
      <c r="ALK271" s="32"/>
      <c r="ALL271" s="32"/>
      <c r="ALM271" s="32"/>
      <c r="ALN271" s="32"/>
      <c r="ALO271" s="32"/>
      <c r="ALP271" s="32"/>
      <c r="ALQ271" s="32"/>
      <c r="ALR271" s="32"/>
      <c r="ALS271" s="32"/>
      <c r="ALT271" s="32"/>
      <c r="ALU271" s="32"/>
      <c r="ALV271" s="32"/>
      <c r="ALW271" s="32"/>
      <c r="ALX271" s="32"/>
      <c r="ALY271" s="32"/>
      <c r="ALZ271" s="32"/>
      <c r="AMA271" s="32"/>
      <c r="AMB271" s="32"/>
      <c r="AMC271" s="32"/>
      <c r="AMD271" s="32"/>
      <c r="AME271" s="32"/>
      <c r="AMF271" s="32"/>
      <c r="AMG271" s="32"/>
      <c r="AMH271" s="32"/>
      <c r="AMI271" s="32"/>
      <c r="AMJ271" s="32"/>
      <c r="AMK271" s="32"/>
      <c r="AML271" s="32"/>
      <c r="AMM271" s="32"/>
      <c r="AMN271" s="32"/>
      <c r="AMO271" s="32"/>
      <c r="AMP271" s="32"/>
      <c r="AMQ271" s="32"/>
      <c r="AMR271" s="32"/>
      <c r="AMS271" s="32"/>
      <c r="AMT271" s="32"/>
      <c r="AMU271" s="32"/>
      <c r="AMV271" s="32"/>
      <c r="AMW271" s="32"/>
    </row>
    <row r="272" spans="1:1037" ht="154.5" hidden="1" thickTop="1" thickBot="1" x14ac:dyDescent="0.25">
      <c r="A272" s="223" t="s">
        <v>1716</v>
      </c>
      <c r="B272" s="23" t="s">
        <v>295</v>
      </c>
      <c r="C272" s="23" t="s">
        <v>36</v>
      </c>
      <c r="D272" s="23" t="s">
        <v>83</v>
      </c>
      <c r="E272" s="23" t="s">
        <v>1049</v>
      </c>
      <c r="F272" s="23" t="s">
        <v>1062</v>
      </c>
      <c r="G272" s="23" t="s">
        <v>1058</v>
      </c>
      <c r="H272" s="23" t="s">
        <v>1055</v>
      </c>
      <c r="I272" s="24" t="s">
        <v>960</v>
      </c>
      <c r="J272" s="224" t="str">
        <f>+VLOOKUP(I272,Feuil1!A:C,2,FALSE)</f>
        <v>R8-6-1-3</v>
      </c>
      <c r="K272" s="24" t="s">
        <v>961</v>
      </c>
      <c r="L272" s="23"/>
      <c r="M272" s="59">
        <v>4</v>
      </c>
      <c r="N272" s="60">
        <v>4</v>
      </c>
      <c r="O272" s="42">
        <f t="shared" si="20"/>
        <v>16</v>
      </c>
      <c r="P272" s="42">
        <f t="shared" si="21"/>
        <v>3</v>
      </c>
      <c r="Q272" s="45" t="s">
        <v>962</v>
      </c>
      <c r="R272" s="59">
        <v>5</v>
      </c>
      <c r="S272" s="25" t="s">
        <v>963</v>
      </c>
      <c r="T272" s="59">
        <v>2</v>
      </c>
      <c r="U272" s="25" t="s">
        <v>964</v>
      </c>
      <c r="V272" s="59">
        <v>5</v>
      </c>
      <c r="W272" s="41">
        <f t="shared" si="22"/>
        <v>12</v>
      </c>
      <c r="X272" s="50">
        <f t="shared" si="23"/>
        <v>1</v>
      </c>
      <c r="Y272" s="52">
        <f t="shared" si="24"/>
        <v>3</v>
      </c>
      <c r="Z272" s="23"/>
      <c r="AA272" s="57" t="s">
        <v>963</v>
      </c>
      <c r="AB272" s="221">
        <v>45078</v>
      </c>
      <c r="AC272" s="29"/>
      <c r="AD272" s="29"/>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c r="CC272" s="32"/>
      <c r="CD272" s="32"/>
      <c r="CE272" s="32"/>
      <c r="CF272" s="32"/>
      <c r="CG272" s="32"/>
      <c r="CH272" s="32"/>
      <c r="CI272" s="32"/>
      <c r="CJ272" s="32"/>
      <c r="CK272" s="32"/>
      <c r="CL272" s="32"/>
      <c r="CM272" s="32"/>
      <c r="CN272" s="32"/>
      <c r="CO272" s="32"/>
      <c r="CP272" s="32"/>
      <c r="CQ272" s="32"/>
      <c r="CR272" s="32"/>
      <c r="CS272" s="32"/>
      <c r="CT272" s="32"/>
      <c r="CU272" s="32"/>
      <c r="CV272" s="32"/>
      <c r="CW272" s="32"/>
      <c r="CX272" s="32"/>
      <c r="CY272" s="32"/>
      <c r="CZ272" s="32"/>
      <c r="DA272" s="32"/>
      <c r="DB272" s="32"/>
      <c r="DC272" s="32"/>
      <c r="DD272" s="32"/>
      <c r="DE272" s="32"/>
      <c r="DF272" s="32"/>
      <c r="DG272" s="32"/>
      <c r="DH272" s="32"/>
      <c r="DI272" s="32"/>
      <c r="DJ272" s="32"/>
      <c r="DK272" s="32"/>
      <c r="DL272" s="32"/>
      <c r="DM272" s="32"/>
      <c r="DN272" s="32"/>
      <c r="DO272" s="32"/>
      <c r="DP272" s="32"/>
      <c r="DQ272" s="32"/>
      <c r="DR272" s="32"/>
      <c r="DS272" s="32"/>
      <c r="DT272" s="32"/>
      <c r="DU272" s="32"/>
      <c r="DV272" s="32"/>
      <c r="DW272" s="32"/>
      <c r="DX272" s="32"/>
      <c r="DY272" s="32"/>
      <c r="DZ272" s="32"/>
      <c r="EA272" s="32"/>
      <c r="EB272" s="32"/>
      <c r="EC272" s="32"/>
      <c r="ED272" s="32"/>
      <c r="EE272" s="32"/>
      <c r="EF272" s="32"/>
      <c r="EG272" s="32"/>
      <c r="EH272" s="32"/>
      <c r="EI272" s="32"/>
      <c r="EJ272" s="32"/>
      <c r="EK272" s="32"/>
      <c r="EL272" s="32"/>
      <c r="EM272" s="32"/>
      <c r="EN272" s="32"/>
      <c r="EO272" s="32"/>
      <c r="EP272" s="32"/>
      <c r="EQ272" s="32"/>
      <c r="ER272" s="32"/>
      <c r="ES272" s="32"/>
      <c r="ET272" s="32"/>
      <c r="EU272" s="32"/>
      <c r="EV272" s="32"/>
      <c r="EW272" s="32"/>
      <c r="EX272" s="32"/>
      <c r="EY272" s="32"/>
      <c r="EZ272" s="32"/>
      <c r="FA272" s="32"/>
      <c r="FB272" s="32"/>
      <c r="FC272" s="32"/>
      <c r="FD272" s="32"/>
      <c r="FE272" s="32"/>
      <c r="FF272" s="32"/>
      <c r="FG272" s="32"/>
      <c r="FH272" s="32"/>
      <c r="FI272" s="32"/>
      <c r="FJ272" s="32"/>
      <c r="FK272" s="32"/>
      <c r="FL272" s="32"/>
      <c r="FM272" s="32"/>
      <c r="FN272" s="32"/>
      <c r="FO272" s="32"/>
      <c r="FP272" s="32"/>
      <c r="FQ272" s="32"/>
      <c r="FR272" s="32"/>
      <c r="FS272" s="32"/>
      <c r="FT272" s="32"/>
      <c r="FU272" s="32"/>
      <c r="FV272" s="32"/>
      <c r="FW272" s="32"/>
      <c r="FX272" s="32"/>
      <c r="FY272" s="32"/>
      <c r="FZ272" s="32"/>
      <c r="GA272" s="32"/>
      <c r="GB272" s="32"/>
      <c r="GC272" s="32"/>
      <c r="GD272" s="32"/>
      <c r="GE272" s="32"/>
      <c r="GF272" s="32"/>
      <c r="GG272" s="32"/>
      <c r="GH272" s="32"/>
      <c r="GI272" s="32"/>
      <c r="GJ272" s="32"/>
      <c r="GK272" s="32"/>
      <c r="GL272" s="32"/>
      <c r="GM272" s="32"/>
      <c r="GN272" s="32"/>
      <c r="GO272" s="32"/>
      <c r="GP272" s="32"/>
      <c r="GQ272" s="32"/>
      <c r="GR272" s="32"/>
      <c r="GS272" s="32"/>
      <c r="GT272" s="32"/>
      <c r="GU272" s="32"/>
      <c r="GV272" s="32"/>
      <c r="GW272" s="32"/>
      <c r="GX272" s="32"/>
      <c r="GY272" s="32"/>
      <c r="GZ272" s="32"/>
      <c r="HA272" s="32"/>
      <c r="HB272" s="32"/>
      <c r="HC272" s="32"/>
      <c r="HD272" s="32"/>
      <c r="HE272" s="32"/>
      <c r="HF272" s="32"/>
      <c r="HG272" s="32"/>
      <c r="HH272" s="32"/>
      <c r="HI272" s="32"/>
      <c r="HJ272" s="32"/>
      <c r="HK272" s="32"/>
      <c r="HL272" s="32"/>
      <c r="HM272" s="32"/>
      <c r="HN272" s="32"/>
      <c r="HO272" s="32"/>
      <c r="HP272" s="32"/>
      <c r="HQ272" s="32"/>
      <c r="HR272" s="32"/>
      <c r="HS272" s="32"/>
      <c r="HT272" s="32"/>
      <c r="HU272" s="32"/>
      <c r="HV272" s="32"/>
      <c r="HW272" s="32"/>
      <c r="HX272" s="32"/>
      <c r="HY272" s="32"/>
      <c r="HZ272" s="32"/>
      <c r="IA272" s="32"/>
      <c r="IB272" s="32"/>
      <c r="IC272" s="32"/>
      <c r="ID272" s="32"/>
      <c r="IE272" s="32"/>
      <c r="IF272" s="32"/>
      <c r="IG272" s="32"/>
      <c r="IH272" s="32"/>
      <c r="II272" s="32"/>
      <c r="IJ272" s="32"/>
      <c r="IK272" s="32"/>
      <c r="IL272" s="32"/>
      <c r="IM272" s="32"/>
      <c r="IN272" s="32"/>
      <c r="IO272" s="32"/>
      <c r="IP272" s="32"/>
      <c r="IQ272" s="32"/>
      <c r="IR272" s="32"/>
      <c r="IS272" s="32"/>
      <c r="IT272" s="32"/>
      <c r="IU272" s="32"/>
      <c r="IV272" s="32"/>
      <c r="IW272" s="32"/>
      <c r="IX272" s="32"/>
      <c r="IY272" s="32"/>
      <c r="IZ272" s="32"/>
      <c r="JA272" s="32"/>
      <c r="JB272" s="32"/>
      <c r="JC272" s="32"/>
      <c r="JD272" s="32"/>
      <c r="JE272" s="32"/>
      <c r="JF272" s="32"/>
      <c r="JG272" s="32"/>
      <c r="JH272" s="32"/>
      <c r="JI272" s="32"/>
      <c r="JJ272" s="32"/>
      <c r="JK272" s="32"/>
      <c r="JL272" s="32"/>
      <c r="JM272" s="32"/>
      <c r="JN272" s="32"/>
      <c r="JO272" s="32"/>
      <c r="JP272" s="32"/>
      <c r="JQ272" s="32"/>
      <c r="JR272" s="32"/>
      <c r="JS272" s="32"/>
      <c r="JT272" s="32"/>
      <c r="JU272" s="32"/>
      <c r="JV272" s="32"/>
      <c r="JW272" s="32"/>
      <c r="JX272" s="32"/>
      <c r="JY272" s="32"/>
      <c r="JZ272" s="32"/>
      <c r="KA272" s="32"/>
      <c r="KB272" s="32"/>
      <c r="KC272" s="32"/>
      <c r="KD272" s="32"/>
      <c r="KE272" s="32"/>
      <c r="KF272" s="32"/>
      <c r="KG272" s="32"/>
      <c r="KH272" s="32"/>
      <c r="KI272" s="32"/>
      <c r="KJ272" s="32"/>
      <c r="KK272" s="32"/>
      <c r="KL272" s="32"/>
      <c r="KM272" s="32"/>
      <c r="KN272" s="32"/>
      <c r="KO272" s="32"/>
      <c r="KP272" s="32"/>
      <c r="KQ272" s="32"/>
      <c r="KR272" s="32"/>
      <c r="KS272" s="32"/>
      <c r="KT272" s="32"/>
      <c r="KU272" s="32"/>
      <c r="KV272" s="32"/>
      <c r="KW272" s="32"/>
      <c r="KX272" s="32"/>
      <c r="KY272" s="32"/>
      <c r="KZ272" s="32"/>
      <c r="LA272" s="32"/>
      <c r="LB272" s="32"/>
      <c r="LC272" s="32"/>
      <c r="LD272" s="32"/>
      <c r="LE272" s="32"/>
      <c r="LF272" s="32"/>
      <c r="LG272" s="32"/>
      <c r="LH272" s="32"/>
      <c r="LI272" s="32"/>
      <c r="LJ272" s="32"/>
      <c r="LK272" s="32"/>
      <c r="LL272" s="32"/>
      <c r="LM272" s="32"/>
      <c r="LN272" s="32"/>
      <c r="LO272" s="32"/>
      <c r="LP272" s="32"/>
      <c r="LQ272" s="32"/>
      <c r="LR272" s="32"/>
      <c r="LS272" s="32"/>
      <c r="LT272" s="32"/>
      <c r="LU272" s="32"/>
      <c r="LV272" s="32"/>
      <c r="LW272" s="32"/>
      <c r="LX272" s="32"/>
      <c r="LY272" s="32"/>
      <c r="LZ272" s="32"/>
      <c r="MA272" s="32"/>
      <c r="MB272" s="32"/>
      <c r="MC272" s="32"/>
      <c r="MD272" s="32"/>
      <c r="ME272" s="32"/>
      <c r="MF272" s="32"/>
      <c r="MG272" s="32"/>
      <c r="MH272" s="32"/>
      <c r="MI272" s="32"/>
      <c r="MJ272" s="32"/>
      <c r="MK272" s="32"/>
      <c r="ML272" s="32"/>
      <c r="MM272" s="32"/>
      <c r="MN272" s="32"/>
      <c r="MO272" s="32"/>
      <c r="MP272" s="32"/>
      <c r="MQ272" s="32"/>
      <c r="MR272" s="32"/>
      <c r="MS272" s="32"/>
      <c r="MT272" s="32"/>
      <c r="MU272" s="32"/>
      <c r="MV272" s="32"/>
      <c r="MW272" s="32"/>
      <c r="MX272" s="32"/>
      <c r="MY272" s="32"/>
      <c r="MZ272" s="32"/>
      <c r="NA272" s="32"/>
      <c r="NB272" s="32"/>
      <c r="NC272" s="32"/>
      <c r="ND272" s="32"/>
      <c r="NE272" s="32"/>
      <c r="NF272" s="32"/>
      <c r="NG272" s="32"/>
      <c r="NH272" s="32"/>
      <c r="NI272" s="32"/>
      <c r="NJ272" s="32"/>
      <c r="NK272" s="32"/>
      <c r="NL272" s="32"/>
      <c r="NM272" s="32"/>
      <c r="NN272" s="32"/>
      <c r="NO272" s="32"/>
      <c r="NP272" s="32"/>
      <c r="NQ272" s="32"/>
      <c r="NR272" s="32"/>
      <c r="NS272" s="32"/>
      <c r="NT272" s="32"/>
      <c r="NU272" s="32"/>
      <c r="NV272" s="32"/>
      <c r="NW272" s="32"/>
      <c r="NX272" s="32"/>
      <c r="NY272" s="32"/>
      <c r="NZ272" s="32"/>
      <c r="OA272" s="32"/>
      <c r="OB272" s="32"/>
      <c r="OC272" s="32"/>
      <c r="OD272" s="32"/>
      <c r="OE272" s="32"/>
      <c r="OF272" s="32"/>
      <c r="OG272" s="32"/>
      <c r="OH272" s="32"/>
      <c r="OI272" s="32"/>
      <c r="OJ272" s="32"/>
      <c r="OK272" s="32"/>
      <c r="OL272" s="32"/>
      <c r="OM272" s="32"/>
      <c r="ON272" s="32"/>
      <c r="OO272" s="32"/>
      <c r="OP272" s="32"/>
      <c r="OQ272" s="32"/>
      <c r="OR272" s="32"/>
      <c r="OS272" s="32"/>
      <c r="OT272" s="32"/>
      <c r="OU272" s="32"/>
      <c r="OV272" s="32"/>
      <c r="OW272" s="32"/>
      <c r="OX272" s="32"/>
      <c r="OY272" s="32"/>
      <c r="OZ272" s="32"/>
      <c r="PA272" s="32"/>
      <c r="PB272" s="32"/>
      <c r="PC272" s="32"/>
      <c r="PD272" s="32"/>
      <c r="PE272" s="32"/>
      <c r="PF272" s="32"/>
      <c r="PG272" s="32"/>
      <c r="PH272" s="32"/>
      <c r="PI272" s="32"/>
      <c r="PJ272" s="32"/>
      <c r="PK272" s="32"/>
      <c r="PL272" s="32"/>
      <c r="PM272" s="32"/>
      <c r="PN272" s="32"/>
      <c r="PO272" s="32"/>
      <c r="PP272" s="32"/>
      <c r="PQ272" s="32"/>
      <c r="PR272" s="32"/>
      <c r="PS272" s="32"/>
      <c r="PT272" s="32"/>
      <c r="PU272" s="32"/>
      <c r="PV272" s="32"/>
      <c r="PW272" s="32"/>
      <c r="PX272" s="32"/>
      <c r="PY272" s="32"/>
      <c r="PZ272" s="32"/>
      <c r="QA272" s="32"/>
      <c r="QB272" s="32"/>
      <c r="QC272" s="32"/>
      <c r="QD272" s="32"/>
      <c r="QE272" s="32"/>
      <c r="QF272" s="32"/>
      <c r="QG272" s="32"/>
      <c r="QH272" s="32"/>
      <c r="QI272" s="32"/>
      <c r="QJ272" s="32"/>
      <c r="QK272" s="32"/>
      <c r="QL272" s="32"/>
      <c r="QM272" s="32"/>
      <c r="QN272" s="32"/>
      <c r="QO272" s="32"/>
      <c r="QP272" s="32"/>
      <c r="QQ272" s="32"/>
      <c r="QR272" s="32"/>
      <c r="QS272" s="32"/>
      <c r="QT272" s="32"/>
      <c r="QU272" s="32"/>
      <c r="QV272" s="32"/>
      <c r="QW272" s="32"/>
      <c r="QX272" s="32"/>
      <c r="QY272" s="32"/>
      <c r="QZ272" s="32"/>
      <c r="RA272" s="32"/>
      <c r="RB272" s="32"/>
      <c r="RC272" s="32"/>
      <c r="RD272" s="32"/>
      <c r="RE272" s="32"/>
      <c r="RF272" s="32"/>
      <c r="RG272" s="32"/>
      <c r="RH272" s="32"/>
      <c r="RI272" s="32"/>
      <c r="RJ272" s="32"/>
      <c r="RK272" s="32"/>
      <c r="RL272" s="32"/>
      <c r="RM272" s="32"/>
      <c r="RN272" s="32"/>
      <c r="RO272" s="32"/>
      <c r="RP272" s="32"/>
      <c r="RQ272" s="32"/>
      <c r="RR272" s="32"/>
      <c r="RS272" s="32"/>
      <c r="RT272" s="32"/>
      <c r="RU272" s="32"/>
      <c r="RV272" s="32"/>
      <c r="RW272" s="32"/>
      <c r="RX272" s="32"/>
      <c r="RY272" s="32"/>
      <c r="RZ272" s="32"/>
      <c r="SA272" s="32"/>
      <c r="SB272" s="32"/>
      <c r="SC272" s="32"/>
      <c r="SD272" s="32"/>
      <c r="SE272" s="32"/>
      <c r="SF272" s="32"/>
      <c r="SG272" s="32"/>
      <c r="SH272" s="32"/>
      <c r="SI272" s="32"/>
      <c r="SJ272" s="32"/>
      <c r="SK272" s="32"/>
      <c r="SL272" s="32"/>
      <c r="SM272" s="32"/>
      <c r="SN272" s="32"/>
      <c r="SO272" s="32"/>
      <c r="SP272" s="32"/>
      <c r="SQ272" s="32"/>
      <c r="SR272" s="32"/>
      <c r="SS272" s="32"/>
      <c r="ST272" s="32"/>
      <c r="SU272" s="32"/>
      <c r="SV272" s="32"/>
      <c r="SW272" s="32"/>
      <c r="SX272" s="32"/>
      <c r="SY272" s="32"/>
      <c r="SZ272" s="32"/>
      <c r="TA272" s="32"/>
      <c r="TB272" s="32"/>
      <c r="TC272" s="32"/>
      <c r="TD272" s="32"/>
      <c r="TE272" s="32"/>
      <c r="TF272" s="32"/>
      <c r="TG272" s="32"/>
      <c r="TH272" s="32"/>
      <c r="TI272" s="32"/>
      <c r="TJ272" s="32"/>
      <c r="TK272" s="32"/>
      <c r="TL272" s="32"/>
      <c r="TM272" s="32"/>
      <c r="TN272" s="32"/>
      <c r="TO272" s="32"/>
      <c r="TP272" s="32"/>
      <c r="TQ272" s="32"/>
      <c r="TR272" s="32"/>
      <c r="TS272" s="32"/>
      <c r="TT272" s="32"/>
      <c r="TU272" s="32"/>
      <c r="TV272" s="32"/>
      <c r="TW272" s="32"/>
      <c r="TX272" s="32"/>
      <c r="TY272" s="32"/>
      <c r="TZ272" s="32"/>
      <c r="UA272" s="32"/>
      <c r="UB272" s="32"/>
      <c r="UC272" s="32"/>
      <c r="UD272" s="32"/>
      <c r="UE272" s="32"/>
      <c r="UF272" s="32"/>
      <c r="UG272" s="32"/>
      <c r="UH272" s="32"/>
      <c r="UI272" s="32"/>
      <c r="UJ272" s="32"/>
      <c r="UK272" s="32"/>
      <c r="UL272" s="32"/>
      <c r="UM272" s="32"/>
      <c r="UN272" s="32"/>
      <c r="UO272" s="32"/>
      <c r="UP272" s="32"/>
      <c r="UQ272" s="32"/>
      <c r="UR272" s="32"/>
      <c r="US272" s="32"/>
      <c r="UT272" s="32"/>
      <c r="UU272" s="32"/>
      <c r="UV272" s="32"/>
      <c r="UW272" s="32"/>
      <c r="UX272" s="32"/>
      <c r="UY272" s="32"/>
      <c r="UZ272" s="32"/>
      <c r="VA272" s="32"/>
      <c r="VB272" s="32"/>
      <c r="VC272" s="32"/>
      <c r="VD272" s="32"/>
      <c r="VE272" s="32"/>
      <c r="VF272" s="32"/>
      <c r="VG272" s="32"/>
      <c r="VH272" s="32"/>
      <c r="VI272" s="32"/>
      <c r="VJ272" s="32"/>
      <c r="VK272" s="32"/>
      <c r="VL272" s="32"/>
      <c r="VM272" s="32"/>
      <c r="VN272" s="32"/>
      <c r="VO272" s="32"/>
      <c r="VP272" s="32"/>
      <c r="VQ272" s="32"/>
      <c r="VR272" s="32"/>
      <c r="VS272" s="32"/>
      <c r="VT272" s="32"/>
      <c r="VU272" s="32"/>
      <c r="VV272" s="32"/>
      <c r="VW272" s="32"/>
      <c r="VX272" s="32"/>
      <c r="VY272" s="32"/>
      <c r="VZ272" s="32"/>
      <c r="WA272" s="32"/>
      <c r="WB272" s="32"/>
      <c r="WC272" s="32"/>
      <c r="WD272" s="32"/>
      <c r="WE272" s="32"/>
      <c r="WF272" s="32"/>
      <c r="WG272" s="32"/>
      <c r="WH272" s="32"/>
      <c r="WI272" s="32"/>
      <c r="WJ272" s="32"/>
      <c r="WK272" s="32"/>
      <c r="WL272" s="32"/>
      <c r="WM272" s="32"/>
      <c r="WN272" s="32"/>
      <c r="WO272" s="32"/>
      <c r="WP272" s="32"/>
      <c r="WQ272" s="32"/>
      <c r="WR272" s="32"/>
      <c r="WS272" s="32"/>
      <c r="WT272" s="32"/>
      <c r="WU272" s="32"/>
      <c r="WV272" s="32"/>
      <c r="WW272" s="32"/>
      <c r="WX272" s="32"/>
      <c r="WY272" s="32"/>
      <c r="WZ272" s="32"/>
      <c r="XA272" s="32"/>
      <c r="XB272" s="32"/>
      <c r="XC272" s="32"/>
      <c r="XD272" s="32"/>
      <c r="XE272" s="32"/>
      <c r="XF272" s="32"/>
      <c r="XG272" s="32"/>
      <c r="XH272" s="32"/>
      <c r="XI272" s="32"/>
      <c r="XJ272" s="32"/>
      <c r="XK272" s="32"/>
      <c r="XL272" s="32"/>
      <c r="XM272" s="32"/>
      <c r="XN272" s="32"/>
      <c r="XO272" s="32"/>
      <c r="XP272" s="32"/>
      <c r="XQ272" s="32"/>
      <c r="XR272" s="32"/>
      <c r="XS272" s="32"/>
      <c r="XT272" s="32"/>
      <c r="XU272" s="32"/>
      <c r="XV272" s="32"/>
      <c r="XW272" s="32"/>
      <c r="XX272" s="32"/>
      <c r="XY272" s="32"/>
      <c r="XZ272" s="32"/>
      <c r="YA272" s="32"/>
      <c r="YB272" s="32"/>
      <c r="YC272" s="32"/>
      <c r="YD272" s="32"/>
      <c r="YE272" s="32"/>
      <c r="YF272" s="32"/>
      <c r="YG272" s="32"/>
      <c r="YH272" s="32"/>
      <c r="YI272" s="32"/>
      <c r="YJ272" s="32"/>
      <c r="YK272" s="32"/>
      <c r="YL272" s="32"/>
      <c r="YM272" s="32"/>
      <c r="YN272" s="32"/>
      <c r="YO272" s="32"/>
      <c r="YP272" s="32"/>
      <c r="YQ272" s="32"/>
      <c r="YR272" s="32"/>
      <c r="YS272" s="32"/>
      <c r="YT272" s="32"/>
      <c r="YU272" s="32"/>
      <c r="YV272" s="32"/>
      <c r="YW272" s="32"/>
      <c r="YX272" s="32"/>
      <c r="YY272" s="32"/>
      <c r="YZ272" s="32"/>
      <c r="ZA272" s="32"/>
      <c r="ZB272" s="32"/>
      <c r="ZC272" s="32"/>
      <c r="ZD272" s="32"/>
      <c r="ZE272" s="32"/>
      <c r="ZF272" s="32"/>
      <c r="ZG272" s="32"/>
      <c r="ZH272" s="32"/>
      <c r="ZI272" s="32"/>
      <c r="ZJ272" s="32"/>
      <c r="ZK272" s="32"/>
      <c r="ZL272" s="32"/>
      <c r="ZM272" s="32"/>
      <c r="ZN272" s="32"/>
      <c r="ZO272" s="32"/>
      <c r="ZP272" s="32"/>
      <c r="ZQ272" s="32"/>
      <c r="ZR272" s="32"/>
      <c r="ZS272" s="32"/>
      <c r="ZT272" s="32"/>
      <c r="ZU272" s="32"/>
      <c r="ZV272" s="32"/>
      <c r="ZW272" s="32"/>
      <c r="ZX272" s="32"/>
      <c r="ZY272" s="32"/>
      <c r="ZZ272" s="32"/>
      <c r="AAA272" s="32"/>
      <c r="AAB272" s="32"/>
      <c r="AAC272" s="32"/>
      <c r="AAD272" s="32"/>
      <c r="AAE272" s="32"/>
      <c r="AAF272" s="32"/>
      <c r="AAG272" s="32"/>
      <c r="AAH272" s="32"/>
      <c r="AAI272" s="32"/>
      <c r="AAJ272" s="32"/>
      <c r="AAK272" s="32"/>
      <c r="AAL272" s="32"/>
      <c r="AAM272" s="32"/>
      <c r="AAN272" s="32"/>
      <c r="AAO272" s="32"/>
      <c r="AAP272" s="32"/>
      <c r="AAQ272" s="32"/>
      <c r="AAR272" s="32"/>
      <c r="AAS272" s="32"/>
      <c r="AAT272" s="32"/>
      <c r="AAU272" s="32"/>
      <c r="AAV272" s="32"/>
      <c r="AAW272" s="32"/>
      <c r="AAX272" s="32"/>
      <c r="AAY272" s="32"/>
      <c r="AAZ272" s="32"/>
      <c r="ABA272" s="32"/>
      <c r="ABB272" s="32"/>
      <c r="ABC272" s="32"/>
      <c r="ABD272" s="32"/>
      <c r="ABE272" s="32"/>
      <c r="ABF272" s="32"/>
      <c r="ABG272" s="32"/>
      <c r="ABH272" s="32"/>
      <c r="ABI272" s="32"/>
      <c r="ABJ272" s="32"/>
      <c r="ABK272" s="32"/>
      <c r="ABL272" s="32"/>
      <c r="ABM272" s="32"/>
      <c r="ABN272" s="32"/>
      <c r="ABO272" s="32"/>
      <c r="ABP272" s="32"/>
      <c r="ABQ272" s="32"/>
      <c r="ABR272" s="32"/>
      <c r="ABS272" s="32"/>
      <c r="ABT272" s="32"/>
      <c r="ABU272" s="32"/>
      <c r="ABV272" s="32"/>
      <c r="ABW272" s="32"/>
      <c r="ABX272" s="32"/>
      <c r="ABY272" s="32"/>
      <c r="ABZ272" s="32"/>
      <c r="ACA272" s="32"/>
      <c r="ACB272" s="32"/>
      <c r="ACC272" s="32"/>
      <c r="ACD272" s="32"/>
      <c r="ACE272" s="32"/>
      <c r="ACF272" s="32"/>
      <c r="ACG272" s="32"/>
      <c r="ACH272" s="32"/>
      <c r="ACI272" s="32"/>
      <c r="ACJ272" s="32"/>
      <c r="ACK272" s="32"/>
      <c r="ACL272" s="32"/>
      <c r="ACM272" s="32"/>
      <c r="ACN272" s="32"/>
      <c r="ACO272" s="32"/>
      <c r="ACP272" s="32"/>
      <c r="ACQ272" s="32"/>
      <c r="ACR272" s="32"/>
      <c r="ACS272" s="32"/>
      <c r="ACT272" s="32"/>
      <c r="ACU272" s="32"/>
      <c r="ACV272" s="32"/>
      <c r="ACW272" s="32"/>
      <c r="ACX272" s="32"/>
      <c r="ACY272" s="32"/>
      <c r="ACZ272" s="32"/>
      <c r="ADA272" s="32"/>
      <c r="ADB272" s="32"/>
      <c r="ADC272" s="32"/>
      <c r="ADD272" s="32"/>
      <c r="ADE272" s="32"/>
      <c r="ADF272" s="32"/>
      <c r="ADG272" s="32"/>
      <c r="ADH272" s="32"/>
      <c r="ADI272" s="32"/>
      <c r="ADJ272" s="32"/>
      <c r="ADK272" s="32"/>
      <c r="ADL272" s="32"/>
      <c r="ADM272" s="32"/>
      <c r="ADN272" s="32"/>
      <c r="ADO272" s="32"/>
      <c r="ADP272" s="32"/>
      <c r="ADQ272" s="32"/>
      <c r="ADR272" s="32"/>
      <c r="ADS272" s="32"/>
      <c r="ADT272" s="32"/>
      <c r="ADU272" s="32"/>
      <c r="ADV272" s="32"/>
      <c r="ADW272" s="32"/>
      <c r="ADX272" s="32"/>
      <c r="ADY272" s="32"/>
      <c r="ADZ272" s="32"/>
      <c r="AEA272" s="32"/>
      <c r="AEB272" s="32"/>
      <c r="AEC272" s="32"/>
      <c r="AED272" s="32"/>
      <c r="AEE272" s="32"/>
      <c r="AEF272" s="32"/>
      <c r="AEG272" s="32"/>
      <c r="AEH272" s="32"/>
      <c r="AEI272" s="32"/>
      <c r="AEJ272" s="32"/>
      <c r="AEK272" s="32"/>
      <c r="AEL272" s="32"/>
      <c r="AEM272" s="32"/>
      <c r="AEN272" s="32"/>
      <c r="AEO272" s="32"/>
      <c r="AEP272" s="32"/>
      <c r="AEQ272" s="32"/>
      <c r="AER272" s="32"/>
      <c r="AES272" s="32"/>
      <c r="AET272" s="32"/>
      <c r="AEU272" s="32"/>
      <c r="AEV272" s="32"/>
      <c r="AEW272" s="32"/>
      <c r="AEX272" s="32"/>
      <c r="AEY272" s="32"/>
      <c r="AEZ272" s="32"/>
      <c r="AFA272" s="32"/>
      <c r="AFB272" s="32"/>
      <c r="AFC272" s="32"/>
      <c r="AFD272" s="32"/>
      <c r="AFE272" s="32"/>
      <c r="AFF272" s="32"/>
      <c r="AFG272" s="32"/>
      <c r="AFH272" s="32"/>
      <c r="AFI272" s="32"/>
      <c r="AFJ272" s="32"/>
      <c r="AFK272" s="32"/>
      <c r="AFL272" s="32"/>
      <c r="AFM272" s="32"/>
      <c r="AFN272" s="32"/>
      <c r="AFO272" s="32"/>
      <c r="AFP272" s="32"/>
      <c r="AFQ272" s="32"/>
      <c r="AFR272" s="32"/>
      <c r="AFS272" s="32"/>
      <c r="AFT272" s="32"/>
      <c r="AFU272" s="32"/>
      <c r="AFV272" s="32"/>
      <c r="AFW272" s="32"/>
      <c r="AFX272" s="32"/>
      <c r="AFY272" s="32"/>
      <c r="AFZ272" s="32"/>
      <c r="AGA272" s="32"/>
      <c r="AGB272" s="32"/>
      <c r="AGC272" s="32"/>
      <c r="AGD272" s="32"/>
      <c r="AGE272" s="32"/>
      <c r="AGF272" s="32"/>
      <c r="AGG272" s="32"/>
      <c r="AGH272" s="32"/>
      <c r="AGI272" s="32"/>
      <c r="AGJ272" s="32"/>
      <c r="AGK272" s="32"/>
      <c r="AGL272" s="32"/>
      <c r="AGM272" s="32"/>
      <c r="AGN272" s="32"/>
      <c r="AGO272" s="32"/>
      <c r="AGP272" s="32"/>
      <c r="AGQ272" s="32"/>
      <c r="AGR272" s="32"/>
      <c r="AGS272" s="32"/>
      <c r="AGT272" s="32"/>
      <c r="AGU272" s="32"/>
      <c r="AGV272" s="32"/>
      <c r="AGW272" s="32"/>
      <c r="AGX272" s="32"/>
      <c r="AGY272" s="32"/>
      <c r="AGZ272" s="32"/>
      <c r="AHA272" s="32"/>
      <c r="AHB272" s="32"/>
      <c r="AHC272" s="32"/>
      <c r="AHD272" s="32"/>
      <c r="AHE272" s="32"/>
      <c r="AHF272" s="32"/>
      <c r="AHG272" s="32"/>
      <c r="AHH272" s="32"/>
      <c r="AHI272" s="32"/>
      <c r="AHJ272" s="32"/>
      <c r="AHK272" s="32"/>
      <c r="AHL272" s="32"/>
      <c r="AHM272" s="32"/>
      <c r="AHN272" s="32"/>
      <c r="AHO272" s="32"/>
      <c r="AHP272" s="32"/>
      <c r="AHQ272" s="32"/>
      <c r="AHR272" s="32"/>
      <c r="AHS272" s="32"/>
      <c r="AHT272" s="32"/>
      <c r="AHU272" s="32"/>
      <c r="AHV272" s="32"/>
      <c r="AHW272" s="32"/>
      <c r="AHX272" s="32"/>
      <c r="AHY272" s="32"/>
      <c r="AHZ272" s="32"/>
      <c r="AIA272" s="32"/>
      <c r="AIB272" s="32"/>
      <c r="AIC272" s="32"/>
      <c r="AID272" s="32"/>
      <c r="AIE272" s="32"/>
      <c r="AIF272" s="32"/>
      <c r="AIG272" s="32"/>
      <c r="AIH272" s="32"/>
      <c r="AII272" s="32"/>
      <c r="AIJ272" s="32"/>
      <c r="AIK272" s="32"/>
      <c r="AIL272" s="32"/>
      <c r="AIM272" s="32"/>
      <c r="AIN272" s="32"/>
      <c r="AIO272" s="32"/>
      <c r="AIP272" s="32"/>
      <c r="AIQ272" s="32"/>
      <c r="AIR272" s="32"/>
      <c r="AIS272" s="32"/>
      <c r="AIT272" s="32"/>
      <c r="AIU272" s="32"/>
      <c r="AIV272" s="32"/>
      <c r="AIW272" s="32"/>
      <c r="AIX272" s="32"/>
      <c r="AIY272" s="32"/>
      <c r="AIZ272" s="32"/>
      <c r="AJA272" s="32"/>
      <c r="AJB272" s="32"/>
      <c r="AJC272" s="32"/>
      <c r="AJD272" s="32"/>
      <c r="AJE272" s="32"/>
      <c r="AJF272" s="32"/>
      <c r="AJG272" s="32"/>
      <c r="AJH272" s="32"/>
      <c r="AJI272" s="32"/>
      <c r="AJJ272" s="32"/>
      <c r="AJK272" s="32"/>
      <c r="AJL272" s="32"/>
      <c r="AJM272" s="32"/>
      <c r="AJN272" s="32"/>
      <c r="AJO272" s="32"/>
      <c r="AJP272" s="32"/>
      <c r="AJQ272" s="32"/>
      <c r="AJR272" s="32"/>
      <c r="AJS272" s="32"/>
      <c r="AJT272" s="32"/>
      <c r="AJU272" s="32"/>
      <c r="AJV272" s="32"/>
      <c r="AJW272" s="32"/>
      <c r="AJX272" s="32"/>
      <c r="AJY272" s="32"/>
      <c r="AJZ272" s="32"/>
      <c r="AKA272" s="32"/>
      <c r="AKB272" s="32"/>
      <c r="AKC272" s="32"/>
      <c r="AKD272" s="32"/>
      <c r="AKE272" s="32"/>
      <c r="AKF272" s="32"/>
      <c r="AKG272" s="32"/>
      <c r="AKH272" s="32"/>
      <c r="AKI272" s="32"/>
      <c r="AKJ272" s="32"/>
      <c r="AKK272" s="32"/>
      <c r="AKL272" s="32"/>
      <c r="AKM272" s="32"/>
      <c r="AKN272" s="32"/>
      <c r="AKO272" s="32"/>
      <c r="AKP272" s="32"/>
      <c r="AKQ272" s="32"/>
      <c r="AKR272" s="32"/>
      <c r="AKS272" s="32"/>
      <c r="AKT272" s="32"/>
      <c r="AKU272" s="32"/>
      <c r="AKV272" s="32"/>
      <c r="AKW272" s="32"/>
      <c r="AKX272" s="32"/>
      <c r="AKY272" s="32"/>
      <c r="AKZ272" s="32"/>
      <c r="ALA272" s="32"/>
      <c r="ALB272" s="32"/>
      <c r="ALC272" s="32"/>
      <c r="ALD272" s="32"/>
      <c r="ALE272" s="32"/>
      <c r="ALF272" s="32"/>
      <c r="ALG272" s="32"/>
      <c r="ALH272" s="32"/>
      <c r="ALI272" s="32"/>
      <c r="ALJ272" s="32"/>
      <c r="ALK272" s="32"/>
      <c r="ALL272" s="32"/>
      <c r="ALM272" s="32"/>
      <c r="ALN272" s="32"/>
      <c r="ALO272" s="32"/>
      <c r="ALP272" s="32"/>
      <c r="ALQ272" s="32"/>
      <c r="ALR272" s="32"/>
      <c r="ALS272" s="32"/>
      <c r="ALT272" s="32"/>
      <c r="ALU272" s="32"/>
      <c r="ALV272" s="32"/>
      <c r="ALW272" s="32"/>
      <c r="ALX272" s="32"/>
      <c r="ALY272" s="32"/>
      <c r="ALZ272" s="32"/>
      <c r="AMA272" s="32"/>
      <c r="AMB272" s="32"/>
      <c r="AMC272" s="32"/>
      <c r="AMD272" s="32"/>
      <c r="AME272" s="32"/>
      <c r="AMF272" s="32"/>
      <c r="AMG272" s="32"/>
      <c r="AMH272" s="32"/>
      <c r="AMI272" s="32"/>
      <c r="AMJ272" s="32"/>
      <c r="AMK272" s="32"/>
      <c r="AML272" s="32"/>
      <c r="AMM272" s="32"/>
      <c r="AMN272" s="32"/>
      <c r="AMO272" s="32"/>
      <c r="AMP272" s="32"/>
      <c r="AMQ272" s="32"/>
      <c r="AMR272" s="32"/>
      <c r="AMS272" s="32"/>
      <c r="AMT272" s="32"/>
      <c r="AMU272" s="32"/>
      <c r="AMV272" s="32"/>
      <c r="AMW272" s="32"/>
    </row>
    <row r="273" spans="1:1037" ht="52.5" hidden="1" thickTop="1" thickBot="1" x14ac:dyDescent="0.25">
      <c r="A273" s="23" t="s">
        <v>1716</v>
      </c>
      <c r="B273" s="23" t="s">
        <v>295</v>
      </c>
      <c r="C273" s="23" t="s">
        <v>36</v>
      </c>
      <c r="D273" s="23" t="s">
        <v>83</v>
      </c>
      <c r="E273" s="23" t="s">
        <v>1049</v>
      </c>
      <c r="F273" s="23" t="s">
        <v>1062</v>
      </c>
      <c r="G273" s="23" t="s">
        <v>1058</v>
      </c>
      <c r="H273" s="23" t="s">
        <v>1055</v>
      </c>
      <c r="I273" s="24" t="s">
        <v>960</v>
      </c>
      <c r="J273" s="189" t="str">
        <f>+VLOOKUP(I273,Feuil1!A:C,2,FALSE)</f>
        <v>R8-6-1-3</v>
      </c>
      <c r="K273" s="24" t="s">
        <v>965</v>
      </c>
      <c r="L273" s="23"/>
      <c r="M273" s="59">
        <v>4</v>
      </c>
      <c r="N273" s="60">
        <v>4</v>
      </c>
      <c r="O273" s="42">
        <f t="shared" si="20"/>
        <v>16</v>
      </c>
      <c r="P273" s="42">
        <f t="shared" si="21"/>
        <v>3</v>
      </c>
      <c r="Q273" s="45"/>
      <c r="R273" s="59">
        <v>5</v>
      </c>
      <c r="S273" s="25"/>
      <c r="T273" s="59">
        <v>2</v>
      </c>
      <c r="U273" s="25"/>
      <c r="V273" s="59">
        <v>5</v>
      </c>
      <c r="W273" s="41">
        <f t="shared" si="22"/>
        <v>12</v>
      </c>
      <c r="X273" s="50">
        <f t="shared" si="23"/>
        <v>1</v>
      </c>
      <c r="Y273" s="52">
        <f t="shared" si="24"/>
        <v>3</v>
      </c>
      <c r="Z273" s="23"/>
      <c r="AA273" s="57"/>
      <c r="AB273" s="29"/>
      <c r="AC273" s="29"/>
      <c r="AD273" s="29" t="s">
        <v>1631</v>
      </c>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c r="CF273" s="32"/>
      <c r="CG273" s="32"/>
      <c r="CH273" s="32"/>
      <c r="CI273" s="32"/>
      <c r="CJ273" s="32"/>
      <c r="CK273" s="32"/>
      <c r="CL273" s="32"/>
      <c r="CM273" s="32"/>
      <c r="CN273" s="32"/>
      <c r="CO273" s="32"/>
      <c r="CP273" s="32"/>
      <c r="CQ273" s="32"/>
      <c r="CR273" s="32"/>
      <c r="CS273" s="32"/>
      <c r="CT273" s="32"/>
      <c r="CU273" s="32"/>
      <c r="CV273" s="32"/>
      <c r="CW273" s="32"/>
      <c r="CX273" s="32"/>
      <c r="CY273" s="32"/>
      <c r="CZ273" s="32"/>
      <c r="DA273" s="32"/>
      <c r="DB273" s="32"/>
      <c r="DC273" s="32"/>
      <c r="DD273" s="32"/>
      <c r="DE273" s="32"/>
      <c r="DF273" s="32"/>
      <c r="DG273" s="32"/>
      <c r="DH273" s="32"/>
      <c r="DI273" s="32"/>
      <c r="DJ273" s="32"/>
      <c r="DK273" s="32"/>
      <c r="DL273" s="32"/>
      <c r="DM273" s="32"/>
      <c r="DN273" s="32"/>
      <c r="DO273" s="32"/>
      <c r="DP273" s="32"/>
      <c r="DQ273" s="32"/>
      <c r="DR273" s="32"/>
      <c r="DS273" s="32"/>
      <c r="DT273" s="32"/>
      <c r="DU273" s="32"/>
      <c r="DV273" s="32"/>
      <c r="DW273" s="32"/>
      <c r="DX273" s="32"/>
      <c r="DY273" s="32"/>
      <c r="DZ273" s="32"/>
      <c r="EA273" s="32"/>
      <c r="EB273" s="32"/>
      <c r="EC273" s="32"/>
      <c r="ED273" s="32"/>
      <c r="EE273" s="32"/>
      <c r="EF273" s="32"/>
      <c r="EG273" s="32"/>
      <c r="EH273" s="32"/>
      <c r="EI273" s="32"/>
      <c r="EJ273" s="32"/>
      <c r="EK273" s="32"/>
      <c r="EL273" s="32"/>
      <c r="EM273" s="32"/>
      <c r="EN273" s="32"/>
      <c r="EO273" s="32"/>
      <c r="EP273" s="32"/>
      <c r="EQ273" s="32"/>
      <c r="ER273" s="32"/>
      <c r="ES273" s="32"/>
      <c r="ET273" s="32"/>
      <c r="EU273" s="32"/>
      <c r="EV273" s="32"/>
      <c r="EW273" s="32"/>
      <c r="EX273" s="32"/>
      <c r="EY273" s="32"/>
      <c r="EZ273" s="32"/>
      <c r="FA273" s="32"/>
      <c r="FB273" s="32"/>
      <c r="FC273" s="32"/>
      <c r="FD273" s="32"/>
      <c r="FE273" s="32"/>
      <c r="FF273" s="32"/>
      <c r="FG273" s="32"/>
      <c r="FH273" s="32"/>
      <c r="FI273" s="32"/>
      <c r="FJ273" s="32"/>
      <c r="FK273" s="32"/>
      <c r="FL273" s="32"/>
      <c r="FM273" s="32"/>
      <c r="FN273" s="32"/>
      <c r="FO273" s="32"/>
      <c r="FP273" s="32"/>
      <c r="FQ273" s="32"/>
      <c r="FR273" s="32"/>
      <c r="FS273" s="32"/>
      <c r="FT273" s="32"/>
      <c r="FU273" s="32"/>
      <c r="FV273" s="32"/>
      <c r="FW273" s="32"/>
      <c r="FX273" s="32"/>
      <c r="FY273" s="32"/>
      <c r="FZ273" s="32"/>
      <c r="GA273" s="32"/>
      <c r="GB273" s="32"/>
      <c r="GC273" s="32"/>
      <c r="GD273" s="32"/>
      <c r="GE273" s="32"/>
      <c r="GF273" s="32"/>
      <c r="GG273" s="32"/>
      <c r="GH273" s="32"/>
      <c r="GI273" s="32"/>
      <c r="GJ273" s="32"/>
      <c r="GK273" s="32"/>
      <c r="GL273" s="32"/>
      <c r="GM273" s="32"/>
      <c r="GN273" s="32"/>
      <c r="GO273" s="32"/>
      <c r="GP273" s="32"/>
      <c r="GQ273" s="32"/>
      <c r="GR273" s="32"/>
      <c r="GS273" s="32"/>
      <c r="GT273" s="32"/>
      <c r="GU273" s="32"/>
      <c r="GV273" s="32"/>
      <c r="GW273" s="32"/>
      <c r="GX273" s="32"/>
      <c r="GY273" s="32"/>
      <c r="GZ273" s="32"/>
      <c r="HA273" s="32"/>
      <c r="HB273" s="32"/>
      <c r="HC273" s="32"/>
      <c r="HD273" s="32"/>
      <c r="HE273" s="32"/>
      <c r="HF273" s="32"/>
      <c r="HG273" s="32"/>
      <c r="HH273" s="32"/>
      <c r="HI273" s="32"/>
      <c r="HJ273" s="32"/>
      <c r="HK273" s="32"/>
      <c r="HL273" s="32"/>
      <c r="HM273" s="32"/>
      <c r="HN273" s="32"/>
      <c r="HO273" s="32"/>
      <c r="HP273" s="32"/>
      <c r="HQ273" s="32"/>
      <c r="HR273" s="32"/>
      <c r="HS273" s="32"/>
      <c r="HT273" s="32"/>
      <c r="HU273" s="32"/>
      <c r="HV273" s="32"/>
      <c r="HW273" s="32"/>
      <c r="HX273" s="32"/>
      <c r="HY273" s="32"/>
      <c r="HZ273" s="32"/>
      <c r="IA273" s="32"/>
      <c r="IB273" s="32"/>
      <c r="IC273" s="32"/>
      <c r="ID273" s="32"/>
      <c r="IE273" s="32"/>
      <c r="IF273" s="32"/>
      <c r="IG273" s="32"/>
      <c r="IH273" s="32"/>
      <c r="II273" s="32"/>
      <c r="IJ273" s="32"/>
      <c r="IK273" s="32"/>
      <c r="IL273" s="32"/>
      <c r="IM273" s="32"/>
      <c r="IN273" s="32"/>
      <c r="IO273" s="32"/>
      <c r="IP273" s="32"/>
      <c r="IQ273" s="32"/>
      <c r="IR273" s="32"/>
      <c r="IS273" s="32"/>
      <c r="IT273" s="32"/>
      <c r="IU273" s="32"/>
      <c r="IV273" s="32"/>
      <c r="IW273" s="32"/>
      <c r="IX273" s="32"/>
      <c r="IY273" s="32"/>
      <c r="IZ273" s="32"/>
      <c r="JA273" s="32"/>
      <c r="JB273" s="32"/>
      <c r="JC273" s="32"/>
      <c r="JD273" s="32"/>
      <c r="JE273" s="32"/>
      <c r="JF273" s="32"/>
      <c r="JG273" s="32"/>
      <c r="JH273" s="32"/>
      <c r="JI273" s="32"/>
      <c r="JJ273" s="32"/>
      <c r="JK273" s="32"/>
      <c r="JL273" s="32"/>
      <c r="JM273" s="32"/>
      <c r="JN273" s="32"/>
      <c r="JO273" s="32"/>
      <c r="JP273" s="32"/>
      <c r="JQ273" s="32"/>
      <c r="JR273" s="32"/>
      <c r="JS273" s="32"/>
      <c r="JT273" s="32"/>
      <c r="JU273" s="32"/>
      <c r="JV273" s="32"/>
      <c r="JW273" s="32"/>
      <c r="JX273" s="32"/>
      <c r="JY273" s="32"/>
      <c r="JZ273" s="32"/>
      <c r="KA273" s="32"/>
      <c r="KB273" s="32"/>
      <c r="KC273" s="32"/>
      <c r="KD273" s="32"/>
      <c r="KE273" s="32"/>
      <c r="KF273" s="32"/>
      <c r="KG273" s="32"/>
      <c r="KH273" s="32"/>
      <c r="KI273" s="32"/>
      <c r="KJ273" s="32"/>
      <c r="KK273" s="32"/>
      <c r="KL273" s="32"/>
      <c r="KM273" s="32"/>
      <c r="KN273" s="32"/>
      <c r="KO273" s="32"/>
      <c r="KP273" s="32"/>
      <c r="KQ273" s="32"/>
      <c r="KR273" s="32"/>
      <c r="KS273" s="32"/>
      <c r="KT273" s="32"/>
      <c r="KU273" s="32"/>
      <c r="KV273" s="32"/>
      <c r="KW273" s="32"/>
      <c r="KX273" s="32"/>
      <c r="KY273" s="32"/>
      <c r="KZ273" s="32"/>
      <c r="LA273" s="32"/>
      <c r="LB273" s="32"/>
      <c r="LC273" s="32"/>
      <c r="LD273" s="32"/>
      <c r="LE273" s="32"/>
      <c r="LF273" s="32"/>
      <c r="LG273" s="32"/>
      <c r="LH273" s="32"/>
      <c r="LI273" s="32"/>
      <c r="LJ273" s="32"/>
      <c r="LK273" s="32"/>
      <c r="LL273" s="32"/>
      <c r="LM273" s="32"/>
      <c r="LN273" s="32"/>
      <c r="LO273" s="32"/>
      <c r="LP273" s="32"/>
      <c r="LQ273" s="32"/>
      <c r="LR273" s="32"/>
      <c r="LS273" s="32"/>
      <c r="LT273" s="32"/>
      <c r="LU273" s="32"/>
      <c r="LV273" s="32"/>
      <c r="LW273" s="32"/>
      <c r="LX273" s="32"/>
      <c r="LY273" s="32"/>
      <c r="LZ273" s="32"/>
      <c r="MA273" s="32"/>
      <c r="MB273" s="32"/>
      <c r="MC273" s="32"/>
      <c r="MD273" s="32"/>
      <c r="ME273" s="32"/>
      <c r="MF273" s="32"/>
      <c r="MG273" s="32"/>
      <c r="MH273" s="32"/>
      <c r="MI273" s="32"/>
      <c r="MJ273" s="32"/>
      <c r="MK273" s="32"/>
      <c r="ML273" s="32"/>
      <c r="MM273" s="32"/>
      <c r="MN273" s="32"/>
      <c r="MO273" s="32"/>
      <c r="MP273" s="32"/>
      <c r="MQ273" s="32"/>
      <c r="MR273" s="32"/>
      <c r="MS273" s="32"/>
      <c r="MT273" s="32"/>
      <c r="MU273" s="32"/>
      <c r="MV273" s="32"/>
      <c r="MW273" s="32"/>
      <c r="MX273" s="32"/>
      <c r="MY273" s="32"/>
      <c r="MZ273" s="32"/>
      <c r="NA273" s="32"/>
      <c r="NB273" s="32"/>
      <c r="NC273" s="32"/>
      <c r="ND273" s="32"/>
      <c r="NE273" s="32"/>
      <c r="NF273" s="32"/>
      <c r="NG273" s="32"/>
      <c r="NH273" s="32"/>
      <c r="NI273" s="32"/>
      <c r="NJ273" s="32"/>
      <c r="NK273" s="32"/>
      <c r="NL273" s="32"/>
      <c r="NM273" s="32"/>
      <c r="NN273" s="32"/>
      <c r="NO273" s="32"/>
      <c r="NP273" s="32"/>
      <c r="NQ273" s="32"/>
      <c r="NR273" s="32"/>
      <c r="NS273" s="32"/>
      <c r="NT273" s="32"/>
      <c r="NU273" s="32"/>
      <c r="NV273" s="32"/>
      <c r="NW273" s="32"/>
      <c r="NX273" s="32"/>
      <c r="NY273" s="32"/>
      <c r="NZ273" s="32"/>
      <c r="OA273" s="32"/>
      <c r="OB273" s="32"/>
      <c r="OC273" s="32"/>
      <c r="OD273" s="32"/>
      <c r="OE273" s="32"/>
      <c r="OF273" s="32"/>
      <c r="OG273" s="32"/>
      <c r="OH273" s="32"/>
      <c r="OI273" s="32"/>
      <c r="OJ273" s="32"/>
      <c r="OK273" s="32"/>
      <c r="OL273" s="32"/>
      <c r="OM273" s="32"/>
      <c r="ON273" s="32"/>
      <c r="OO273" s="32"/>
      <c r="OP273" s="32"/>
      <c r="OQ273" s="32"/>
      <c r="OR273" s="32"/>
      <c r="OS273" s="32"/>
      <c r="OT273" s="32"/>
      <c r="OU273" s="32"/>
      <c r="OV273" s="32"/>
      <c r="OW273" s="32"/>
      <c r="OX273" s="32"/>
      <c r="OY273" s="32"/>
      <c r="OZ273" s="32"/>
      <c r="PA273" s="32"/>
      <c r="PB273" s="32"/>
      <c r="PC273" s="32"/>
      <c r="PD273" s="32"/>
      <c r="PE273" s="32"/>
      <c r="PF273" s="32"/>
      <c r="PG273" s="32"/>
      <c r="PH273" s="32"/>
      <c r="PI273" s="32"/>
      <c r="PJ273" s="32"/>
      <c r="PK273" s="32"/>
      <c r="PL273" s="32"/>
      <c r="PM273" s="32"/>
      <c r="PN273" s="32"/>
      <c r="PO273" s="32"/>
      <c r="PP273" s="32"/>
      <c r="PQ273" s="32"/>
      <c r="PR273" s="32"/>
      <c r="PS273" s="32"/>
      <c r="PT273" s="32"/>
      <c r="PU273" s="32"/>
      <c r="PV273" s="32"/>
      <c r="PW273" s="32"/>
      <c r="PX273" s="32"/>
      <c r="PY273" s="32"/>
      <c r="PZ273" s="32"/>
      <c r="QA273" s="32"/>
      <c r="QB273" s="32"/>
      <c r="QC273" s="32"/>
      <c r="QD273" s="32"/>
      <c r="QE273" s="32"/>
      <c r="QF273" s="32"/>
      <c r="QG273" s="32"/>
      <c r="QH273" s="32"/>
      <c r="QI273" s="32"/>
      <c r="QJ273" s="32"/>
      <c r="QK273" s="32"/>
      <c r="QL273" s="32"/>
      <c r="QM273" s="32"/>
      <c r="QN273" s="32"/>
      <c r="QO273" s="32"/>
      <c r="QP273" s="32"/>
      <c r="QQ273" s="32"/>
      <c r="QR273" s="32"/>
      <c r="QS273" s="32"/>
      <c r="QT273" s="32"/>
      <c r="QU273" s="32"/>
      <c r="QV273" s="32"/>
      <c r="QW273" s="32"/>
      <c r="QX273" s="32"/>
      <c r="QY273" s="32"/>
      <c r="QZ273" s="32"/>
      <c r="RA273" s="32"/>
      <c r="RB273" s="32"/>
      <c r="RC273" s="32"/>
      <c r="RD273" s="32"/>
      <c r="RE273" s="32"/>
      <c r="RF273" s="32"/>
      <c r="RG273" s="32"/>
      <c r="RH273" s="32"/>
      <c r="RI273" s="32"/>
      <c r="RJ273" s="32"/>
      <c r="RK273" s="32"/>
      <c r="RL273" s="32"/>
      <c r="RM273" s="32"/>
      <c r="RN273" s="32"/>
      <c r="RO273" s="32"/>
      <c r="RP273" s="32"/>
      <c r="RQ273" s="32"/>
      <c r="RR273" s="32"/>
      <c r="RS273" s="32"/>
      <c r="RT273" s="32"/>
      <c r="RU273" s="32"/>
      <c r="RV273" s="32"/>
      <c r="RW273" s="32"/>
      <c r="RX273" s="32"/>
      <c r="RY273" s="32"/>
      <c r="RZ273" s="32"/>
      <c r="SA273" s="32"/>
      <c r="SB273" s="32"/>
      <c r="SC273" s="32"/>
      <c r="SD273" s="32"/>
      <c r="SE273" s="32"/>
      <c r="SF273" s="32"/>
      <c r="SG273" s="32"/>
      <c r="SH273" s="32"/>
      <c r="SI273" s="32"/>
      <c r="SJ273" s="32"/>
      <c r="SK273" s="32"/>
      <c r="SL273" s="32"/>
      <c r="SM273" s="32"/>
      <c r="SN273" s="32"/>
      <c r="SO273" s="32"/>
      <c r="SP273" s="32"/>
      <c r="SQ273" s="32"/>
      <c r="SR273" s="32"/>
      <c r="SS273" s="32"/>
      <c r="ST273" s="32"/>
      <c r="SU273" s="32"/>
      <c r="SV273" s="32"/>
      <c r="SW273" s="32"/>
      <c r="SX273" s="32"/>
      <c r="SY273" s="32"/>
      <c r="SZ273" s="32"/>
      <c r="TA273" s="32"/>
      <c r="TB273" s="32"/>
      <c r="TC273" s="32"/>
      <c r="TD273" s="32"/>
      <c r="TE273" s="32"/>
      <c r="TF273" s="32"/>
      <c r="TG273" s="32"/>
      <c r="TH273" s="32"/>
      <c r="TI273" s="32"/>
      <c r="TJ273" s="32"/>
      <c r="TK273" s="32"/>
      <c r="TL273" s="32"/>
      <c r="TM273" s="32"/>
      <c r="TN273" s="32"/>
      <c r="TO273" s="32"/>
      <c r="TP273" s="32"/>
      <c r="TQ273" s="32"/>
      <c r="TR273" s="32"/>
      <c r="TS273" s="32"/>
      <c r="TT273" s="32"/>
      <c r="TU273" s="32"/>
      <c r="TV273" s="32"/>
      <c r="TW273" s="32"/>
      <c r="TX273" s="32"/>
      <c r="TY273" s="32"/>
      <c r="TZ273" s="32"/>
      <c r="UA273" s="32"/>
      <c r="UB273" s="32"/>
      <c r="UC273" s="32"/>
      <c r="UD273" s="32"/>
      <c r="UE273" s="32"/>
      <c r="UF273" s="32"/>
      <c r="UG273" s="32"/>
      <c r="UH273" s="32"/>
      <c r="UI273" s="32"/>
      <c r="UJ273" s="32"/>
      <c r="UK273" s="32"/>
      <c r="UL273" s="32"/>
      <c r="UM273" s="32"/>
      <c r="UN273" s="32"/>
      <c r="UO273" s="32"/>
      <c r="UP273" s="32"/>
      <c r="UQ273" s="32"/>
      <c r="UR273" s="32"/>
      <c r="US273" s="32"/>
      <c r="UT273" s="32"/>
      <c r="UU273" s="32"/>
      <c r="UV273" s="32"/>
      <c r="UW273" s="32"/>
      <c r="UX273" s="32"/>
      <c r="UY273" s="32"/>
      <c r="UZ273" s="32"/>
      <c r="VA273" s="32"/>
      <c r="VB273" s="32"/>
      <c r="VC273" s="32"/>
      <c r="VD273" s="32"/>
      <c r="VE273" s="32"/>
      <c r="VF273" s="32"/>
      <c r="VG273" s="32"/>
      <c r="VH273" s="32"/>
      <c r="VI273" s="32"/>
      <c r="VJ273" s="32"/>
      <c r="VK273" s="32"/>
      <c r="VL273" s="32"/>
      <c r="VM273" s="32"/>
      <c r="VN273" s="32"/>
      <c r="VO273" s="32"/>
      <c r="VP273" s="32"/>
      <c r="VQ273" s="32"/>
      <c r="VR273" s="32"/>
      <c r="VS273" s="32"/>
      <c r="VT273" s="32"/>
      <c r="VU273" s="32"/>
      <c r="VV273" s="32"/>
      <c r="VW273" s="32"/>
      <c r="VX273" s="32"/>
      <c r="VY273" s="32"/>
      <c r="VZ273" s="32"/>
      <c r="WA273" s="32"/>
      <c r="WB273" s="32"/>
      <c r="WC273" s="32"/>
      <c r="WD273" s="32"/>
      <c r="WE273" s="32"/>
      <c r="WF273" s="32"/>
      <c r="WG273" s="32"/>
      <c r="WH273" s="32"/>
      <c r="WI273" s="32"/>
      <c r="WJ273" s="32"/>
      <c r="WK273" s="32"/>
      <c r="WL273" s="32"/>
      <c r="WM273" s="32"/>
      <c r="WN273" s="32"/>
      <c r="WO273" s="32"/>
      <c r="WP273" s="32"/>
      <c r="WQ273" s="32"/>
      <c r="WR273" s="32"/>
      <c r="WS273" s="32"/>
      <c r="WT273" s="32"/>
      <c r="WU273" s="32"/>
      <c r="WV273" s="32"/>
      <c r="WW273" s="32"/>
      <c r="WX273" s="32"/>
      <c r="WY273" s="32"/>
      <c r="WZ273" s="32"/>
      <c r="XA273" s="32"/>
      <c r="XB273" s="32"/>
      <c r="XC273" s="32"/>
      <c r="XD273" s="32"/>
      <c r="XE273" s="32"/>
      <c r="XF273" s="32"/>
      <c r="XG273" s="32"/>
      <c r="XH273" s="32"/>
      <c r="XI273" s="32"/>
      <c r="XJ273" s="32"/>
      <c r="XK273" s="32"/>
      <c r="XL273" s="32"/>
      <c r="XM273" s="32"/>
      <c r="XN273" s="32"/>
      <c r="XO273" s="32"/>
      <c r="XP273" s="32"/>
      <c r="XQ273" s="32"/>
      <c r="XR273" s="32"/>
      <c r="XS273" s="32"/>
      <c r="XT273" s="32"/>
      <c r="XU273" s="32"/>
      <c r="XV273" s="32"/>
      <c r="XW273" s="32"/>
      <c r="XX273" s="32"/>
      <c r="XY273" s="32"/>
      <c r="XZ273" s="32"/>
      <c r="YA273" s="32"/>
      <c r="YB273" s="32"/>
      <c r="YC273" s="32"/>
      <c r="YD273" s="32"/>
      <c r="YE273" s="32"/>
      <c r="YF273" s="32"/>
      <c r="YG273" s="32"/>
      <c r="YH273" s="32"/>
      <c r="YI273" s="32"/>
      <c r="YJ273" s="32"/>
      <c r="YK273" s="32"/>
      <c r="YL273" s="32"/>
      <c r="YM273" s="32"/>
      <c r="YN273" s="32"/>
      <c r="YO273" s="32"/>
      <c r="YP273" s="32"/>
      <c r="YQ273" s="32"/>
      <c r="YR273" s="32"/>
      <c r="YS273" s="32"/>
      <c r="YT273" s="32"/>
      <c r="YU273" s="32"/>
      <c r="YV273" s="32"/>
      <c r="YW273" s="32"/>
      <c r="YX273" s="32"/>
      <c r="YY273" s="32"/>
      <c r="YZ273" s="32"/>
      <c r="ZA273" s="32"/>
      <c r="ZB273" s="32"/>
      <c r="ZC273" s="32"/>
      <c r="ZD273" s="32"/>
      <c r="ZE273" s="32"/>
      <c r="ZF273" s="32"/>
      <c r="ZG273" s="32"/>
      <c r="ZH273" s="32"/>
      <c r="ZI273" s="32"/>
      <c r="ZJ273" s="32"/>
      <c r="ZK273" s="32"/>
      <c r="ZL273" s="32"/>
      <c r="ZM273" s="32"/>
      <c r="ZN273" s="32"/>
      <c r="ZO273" s="32"/>
      <c r="ZP273" s="32"/>
      <c r="ZQ273" s="32"/>
      <c r="ZR273" s="32"/>
      <c r="ZS273" s="32"/>
      <c r="ZT273" s="32"/>
      <c r="ZU273" s="32"/>
      <c r="ZV273" s="32"/>
      <c r="ZW273" s="32"/>
      <c r="ZX273" s="32"/>
      <c r="ZY273" s="32"/>
      <c r="ZZ273" s="32"/>
      <c r="AAA273" s="32"/>
      <c r="AAB273" s="32"/>
      <c r="AAC273" s="32"/>
      <c r="AAD273" s="32"/>
      <c r="AAE273" s="32"/>
      <c r="AAF273" s="32"/>
      <c r="AAG273" s="32"/>
      <c r="AAH273" s="32"/>
      <c r="AAI273" s="32"/>
      <c r="AAJ273" s="32"/>
      <c r="AAK273" s="32"/>
      <c r="AAL273" s="32"/>
      <c r="AAM273" s="32"/>
      <c r="AAN273" s="32"/>
      <c r="AAO273" s="32"/>
      <c r="AAP273" s="32"/>
      <c r="AAQ273" s="32"/>
      <c r="AAR273" s="32"/>
      <c r="AAS273" s="32"/>
      <c r="AAT273" s="32"/>
      <c r="AAU273" s="32"/>
      <c r="AAV273" s="32"/>
      <c r="AAW273" s="32"/>
      <c r="AAX273" s="32"/>
      <c r="AAY273" s="32"/>
      <c r="AAZ273" s="32"/>
      <c r="ABA273" s="32"/>
      <c r="ABB273" s="32"/>
      <c r="ABC273" s="32"/>
      <c r="ABD273" s="32"/>
      <c r="ABE273" s="32"/>
      <c r="ABF273" s="32"/>
      <c r="ABG273" s="32"/>
      <c r="ABH273" s="32"/>
      <c r="ABI273" s="32"/>
      <c r="ABJ273" s="32"/>
      <c r="ABK273" s="32"/>
      <c r="ABL273" s="32"/>
      <c r="ABM273" s="32"/>
      <c r="ABN273" s="32"/>
      <c r="ABO273" s="32"/>
      <c r="ABP273" s="32"/>
      <c r="ABQ273" s="32"/>
      <c r="ABR273" s="32"/>
      <c r="ABS273" s="32"/>
      <c r="ABT273" s="32"/>
      <c r="ABU273" s="32"/>
      <c r="ABV273" s="32"/>
      <c r="ABW273" s="32"/>
      <c r="ABX273" s="32"/>
      <c r="ABY273" s="32"/>
      <c r="ABZ273" s="32"/>
      <c r="ACA273" s="32"/>
      <c r="ACB273" s="32"/>
      <c r="ACC273" s="32"/>
      <c r="ACD273" s="32"/>
      <c r="ACE273" s="32"/>
      <c r="ACF273" s="32"/>
      <c r="ACG273" s="32"/>
      <c r="ACH273" s="32"/>
      <c r="ACI273" s="32"/>
      <c r="ACJ273" s="32"/>
      <c r="ACK273" s="32"/>
      <c r="ACL273" s="32"/>
      <c r="ACM273" s="32"/>
      <c r="ACN273" s="32"/>
      <c r="ACO273" s="32"/>
      <c r="ACP273" s="32"/>
      <c r="ACQ273" s="32"/>
      <c r="ACR273" s="32"/>
      <c r="ACS273" s="32"/>
      <c r="ACT273" s="32"/>
      <c r="ACU273" s="32"/>
      <c r="ACV273" s="32"/>
      <c r="ACW273" s="32"/>
      <c r="ACX273" s="32"/>
      <c r="ACY273" s="32"/>
      <c r="ACZ273" s="32"/>
      <c r="ADA273" s="32"/>
      <c r="ADB273" s="32"/>
      <c r="ADC273" s="32"/>
      <c r="ADD273" s="32"/>
      <c r="ADE273" s="32"/>
      <c r="ADF273" s="32"/>
      <c r="ADG273" s="32"/>
      <c r="ADH273" s="32"/>
      <c r="ADI273" s="32"/>
      <c r="ADJ273" s="32"/>
      <c r="ADK273" s="32"/>
      <c r="ADL273" s="32"/>
      <c r="ADM273" s="32"/>
      <c r="ADN273" s="32"/>
      <c r="ADO273" s="32"/>
      <c r="ADP273" s="32"/>
      <c r="ADQ273" s="32"/>
      <c r="ADR273" s="32"/>
      <c r="ADS273" s="32"/>
      <c r="ADT273" s="32"/>
      <c r="ADU273" s="32"/>
      <c r="ADV273" s="32"/>
      <c r="ADW273" s="32"/>
      <c r="ADX273" s="32"/>
      <c r="ADY273" s="32"/>
      <c r="ADZ273" s="32"/>
      <c r="AEA273" s="32"/>
      <c r="AEB273" s="32"/>
      <c r="AEC273" s="32"/>
      <c r="AED273" s="32"/>
      <c r="AEE273" s="32"/>
      <c r="AEF273" s="32"/>
      <c r="AEG273" s="32"/>
      <c r="AEH273" s="32"/>
      <c r="AEI273" s="32"/>
      <c r="AEJ273" s="32"/>
      <c r="AEK273" s="32"/>
      <c r="AEL273" s="32"/>
      <c r="AEM273" s="32"/>
      <c r="AEN273" s="32"/>
      <c r="AEO273" s="32"/>
      <c r="AEP273" s="32"/>
      <c r="AEQ273" s="32"/>
      <c r="AER273" s="32"/>
      <c r="AES273" s="32"/>
      <c r="AET273" s="32"/>
      <c r="AEU273" s="32"/>
      <c r="AEV273" s="32"/>
      <c r="AEW273" s="32"/>
      <c r="AEX273" s="32"/>
      <c r="AEY273" s="32"/>
      <c r="AEZ273" s="32"/>
      <c r="AFA273" s="32"/>
      <c r="AFB273" s="32"/>
      <c r="AFC273" s="32"/>
      <c r="AFD273" s="32"/>
      <c r="AFE273" s="32"/>
      <c r="AFF273" s="32"/>
      <c r="AFG273" s="32"/>
      <c r="AFH273" s="32"/>
      <c r="AFI273" s="32"/>
      <c r="AFJ273" s="32"/>
      <c r="AFK273" s="32"/>
      <c r="AFL273" s="32"/>
      <c r="AFM273" s="32"/>
      <c r="AFN273" s="32"/>
      <c r="AFO273" s="32"/>
      <c r="AFP273" s="32"/>
      <c r="AFQ273" s="32"/>
      <c r="AFR273" s="32"/>
      <c r="AFS273" s="32"/>
      <c r="AFT273" s="32"/>
      <c r="AFU273" s="32"/>
      <c r="AFV273" s="32"/>
      <c r="AFW273" s="32"/>
      <c r="AFX273" s="32"/>
      <c r="AFY273" s="32"/>
      <c r="AFZ273" s="32"/>
      <c r="AGA273" s="32"/>
      <c r="AGB273" s="32"/>
      <c r="AGC273" s="32"/>
      <c r="AGD273" s="32"/>
      <c r="AGE273" s="32"/>
      <c r="AGF273" s="32"/>
      <c r="AGG273" s="32"/>
      <c r="AGH273" s="32"/>
      <c r="AGI273" s="32"/>
      <c r="AGJ273" s="32"/>
      <c r="AGK273" s="32"/>
      <c r="AGL273" s="32"/>
      <c r="AGM273" s="32"/>
      <c r="AGN273" s="32"/>
      <c r="AGO273" s="32"/>
      <c r="AGP273" s="32"/>
      <c r="AGQ273" s="32"/>
      <c r="AGR273" s="32"/>
      <c r="AGS273" s="32"/>
      <c r="AGT273" s="32"/>
      <c r="AGU273" s="32"/>
      <c r="AGV273" s="32"/>
      <c r="AGW273" s="32"/>
      <c r="AGX273" s="32"/>
      <c r="AGY273" s="32"/>
      <c r="AGZ273" s="32"/>
      <c r="AHA273" s="32"/>
      <c r="AHB273" s="32"/>
      <c r="AHC273" s="32"/>
      <c r="AHD273" s="32"/>
      <c r="AHE273" s="32"/>
      <c r="AHF273" s="32"/>
      <c r="AHG273" s="32"/>
      <c r="AHH273" s="32"/>
      <c r="AHI273" s="32"/>
      <c r="AHJ273" s="32"/>
      <c r="AHK273" s="32"/>
      <c r="AHL273" s="32"/>
      <c r="AHM273" s="32"/>
      <c r="AHN273" s="32"/>
      <c r="AHO273" s="32"/>
      <c r="AHP273" s="32"/>
      <c r="AHQ273" s="32"/>
      <c r="AHR273" s="32"/>
      <c r="AHS273" s="32"/>
      <c r="AHT273" s="32"/>
      <c r="AHU273" s="32"/>
      <c r="AHV273" s="32"/>
      <c r="AHW273" s="32"/>
      <c r="AHX273" s="32"/>
      <c r="AHY273" s="32"/>
      <c r="AHZ273" s="32"/>
      <c r="AIA273" s="32"/>
      <c r="AIB273" s="32"/>
      <c r="AIC273" s="32"/>
      <c r="AID273" s="32"/>
      <c r="AIE273" s="32"/>
      <c r="AIF273" s="32"/>
      <c r="AIG273" s="32"/>
      <c r="AIH273" s="32"/>
      <c r="AII273" s="32"/>
      <c r="AIJ273" s="32"/>
      <c r="AIK273" s="32"/>
      <c r="AIL273" s="32"/>
      <c r="AIM273" s="32"/>
      <c r="AIN273" s="32"/>
      <c r="AIO273" s="32"/>
      <c r="AIP273" s="32"/>
      <c r="AIQ273" s="32"/>
      <c r="AIR273" s="32"/>
      <c r="AIS273" s="32"/>
      <c r="AIT273" s="32"/>
      <c r="AIU273" s="32"/>
      <c r="AIV273" s="32"/>
      <c r="AIW273" s="32"/>
      <c r="AIX273" s="32"/>
      <c r="AIY273" s="32"/>
      <c r="AIZ273" s="32"/>
      <c r="AJA273" s="32"/>
      <c r="AJB273" s="32"/>
      <c r="AJC273" s="32"/>
      <c r="AJD273" s="32"/>
      <c r="AJE273" s="32"/>
      <c r="AJF273" s="32"/>
      <c r="AJG273" s="32"/>
      <c r="AJH273" s="32"/>
      <c r="AJI273" s="32"/>
      <c r="AJJ273" s="32"/>
      <c r="AJK273" s="32"/>
      <c r="AJL273" s="32"/>
      <c r="AJM273" s="32"/>
      <c r="AJN273" s="32"/>
      <c r="AJO273" s="32"/>
      <c r="AJP273" s="32"/>
      <c r="AJQ273" s="32"/>
      <c r="AJR273" s="32"/>
      <c r="AJS273" s="32"/>
      <c r="AJT273" s="32"/>
      <c r="AJU273" s="32"/>
      <c r="AJV273" s="32"/>
      <c r="AJW273" s="32"/>
      <c r="AJX273" s="32"/>
      <c r="AJY273" s="32"/>
      <c r="AJZ273" s="32"/>
      <c r="AKA273" s="32"/>
      <c r="AKB273" s="32"/>
      <c r="AKC273" s="32"/>
      <c r="AKD273" s="32"/>
      <c r="AKE273" s="32"/>
      <c r="AKF273" s="32"/>
      <c r="AKG273" s="32"/>
      <c r="AKH273" s="32"/>
      <c r="AKI273" s="32"/>
      <c r="AKJ273" s="32"/>
      <c r="AKK273" s="32"/>
      <c r="AKL273" s="32"/>
      <c r="AKM273" s="32"/>
      <c r="AKN273" s="32"/>
      <c r="AKO273" s="32"/>
      <c r="AKP273" s="32"/>
      <c r="AKQ273" s="32"/>
      <c r="AKR273" s="32"/>
      <c r="AKS273" s="32"/>
      <c r="AKT273" s="32"/>
      <c r="AKU273" s="32"/>
      <c r="AKV273" s="32"/>
      <c r="AKW273" s="32"/>
      <c r="AKX273" s="32"/>
      <c r="AKY273" s="32"/>
      <c r="AKZ273" s="32"/>
      <c r="ALA273" s="32"/>
      <c r="ALB273" s="32"/>
      <c r="ALC273" s="32"/>
      <c r="ALD273" s="32"/>
      <c r="ALE273" s="32"/>
      <c r="ALF273" s="32"/>
      <c r="ALG273" s="32"/>
      <c r="ALH273" s="32"/>
      <c r="ALI273" s="32"/>
      <c r="ALJ273" s="32"/>
      <c r="ALK273" s="32"/>
      <c r="ALL273" s="32"/>
      <c r="ALM273" s="32"/>
      <c r="ALN273" s="32"/>
      <c r="ALO273" s="32"/>
      <c r="ALP273" s="32"/>
      <c r="ALQ273" s="32"/>
      <c r="ALR273" s="32"/>
      <c r="ALS273" s="32"/>
      <c r="ALT273" s="32"/>
      <c r="ALU273" s="32"/>
      <c r="ALV273" s="32"/>
      <c r="ALW273" s="32"/>
      <c r="ALX273" s="32"/>
      <c r="ALY273" s="32"/>
      <c r="ALZ273" s="32"/>
      <c r="AMA273" s="32"/>
      <c r="AMB273" s="32"/>
      <c r="AMC273" s="32"/>
      <c r="AMD273" s="32"/>
      <c r="AME273" s="32"/>
      <c r="AMF273" s="32"/>
      <c r="AMG273" s="32"/>
      <c r="AMH273" s="32"/>
      <c r="AMI273" s="32"/>
      <c r="AMJ273" s="32"/>
      <c r="AMK273" s="32"/>
      <c r="AML273" s="32"/>
      <c r="AMM273" s="32"/>
      <c r="AMN273" s="32"/>
      <c r="AMO273" s="32"/>
      <c r="AMP273" s="32"/>
      <c r="AMQ273" s="32"/>
      <c r="AMR273" s="32"/>
      <c r="AMS273" s="32"/>
      <c r="AMT273" s="32"/>
      <c r="AMU273" s="32"/>
      <c r="AMV273" s="32"/>
      <c r="AMW273" s="32"/>
    </row>
    <row r="274" spans="1:1037" ht="180" hidden="1" thickTop="1" thickBot="1" x14ac:dyDescent="0.25">
      <c r="A274" s="23" t="s">
        <v>1716</v>
      </c>
      <c r="B274" s="23" t="s">
        <v>295</v>
      </c>
      <c r="C274" s="23" t="s">
        <v>36</v>
      </c>
      <c r="D274" s="23" t="s">
        <v>83</v>
      </c>
      <c r="E274" s="23" t="s">
        <v>1049</v>
      </c>
      <c r="F274" s="23" t="s">
        <v>1062</v>
      </c>
      <c r="G274" s="23" t="s">
        <v>1058</v>
      </c>
      <c r="H274" s="23" t="s">
        <v>1055</v>
      </c>
      <c r="I274" s="24" t="s">
        <v>798</v>
      </c>
      <c r="J274" s="189" t="str">
        <f>+VLOOKUP(I274,Feuil1!A:C,2,FALSE)</f>
        <v>R2-1-1-3</v>
      </c>
      <c r="K274" s="23" t="s">
        <v>966</v>
      </c>
      <c r="L274" s="23"/>
      <c r="M274" s="59">
        <v>4</v>
      </c>
      <c r="N274" s="60">
        <v>4</v>
      </c>
      <c r="O274" s="42">
        <f t="shared" si="20"/>
        <v>16</v>
      </c>
      <c r="P274" s="42">
        <f t="shared" si="21"/>
        <v>3</v>
      </c>
      <c r="Q274" s="45" t="s">
        <v>811</v>
      </c>
      <c r="R274" s="59">
        <v>4</v>
      </c>
      <c r="S274" s="25" t="s">
        <v>812</v>
      </c>
      <c r="T274" s="59">
        <v>5</v>
      </c>
      <c r="U274" s="25" t="s">
        <v>813</v>
      </c>
      <c r="V274" s="59">
        <v>4</v>
      </c>
      <c r="W274" s="41">
        <f t="shared" si="22"/>
        <v>13</v>
      </c>
      <c r="X274" s="50">
        <f t="shared" si="23"/>
        <v>1</v>
      </c>
      <c r="Y274" s="52">
        <f t="shared" si="24"/>
        <v>3</v>
      </c>
      <c r="Z274" s="23"/>
      <c r="AA274" s="57" t="s">
        <v>813</v>
      </c>
      <c r="AB274" s="221">
        <v>45078</v>
      </c>
      <c r="AC274" s="29"/>
      <c r="AD274" s="29" t="s">
        <v>1631</v>
      </c>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c r="CC274" s="32"/>
      <c r="CD274" s="32"/>
      <c r="CE274" s="32"/>
      <c r="CF274" s="32"/>
      <c r="CG274" s="32"/>
      <c r="CH274" s="32"/>
      <c r="CI274" s="32"/>
      <c r="CJ274" s="32"/>
      <c r="CK274" s="32"/>
      <c r="CL274" s="32"/>
      <c r="CM274" s="32"/>
      <c r="CN274" s="32"/>
      <c r="CO274" s="32"/>
      <c r="CP274" s="32"/>
      <c r="CQ274" s="32"/>
      <c r="CR274" s="32"/>
      <c r="CS274" s="32"/>
      <c r="CT274" s="32"/>
      <c r="CU274" s="32"/>
      <c r="CV274" s="32"/>
      <c r="CW274" s="32"/>
      <c r="CX274" s="32"/>
      <c r="CY274" s="32"/>
      <c r="CZ274" s="32"/>
      <c r="DA274" s="32"/>
      <c r="DB274" s="32"/>
      <c r="DC274" s="32"/>
      <c r="DD274" s="32"/>
      <c r="DE274" s="32"/>
      <c r="DF274" s="32"/>
      <c r="DG274" s="32"/>
      <c r="DH274" s="32"/>
      <c r="DI274" s="32"/>
      <c r="DJ274" s="32"/>
      <c r="DK274" s="32"/>
      <c r="DL274" s="32"/>
      <c r="DM274" s="32"/>
      <c r="DN274" s="32"/>
      <c r="DO274" s="32"/>
      <c r="DP274" s="32"/>
      <c r="DQ274" s="32"/>
      <c r="DR274" s="32"/>
      <c r="DS274" s="32"/>
      <c r="DT274" s="32"/>
      <c r="DU274" s="32"/>
      <c r="DV274" s="32"/>
      <c r="DW274" s="32"/>
      <c r="DX274" s="32"/>
      <c r="DY274" s="32"/>
      <c r="DZ274" s="32"/>
      <c r="EA274" s="32"/>
      <c r="EB274" s="32"/>
      <c r="EC274" s="32"/>
      <c r="ED274" s="32"/>
      <c r="EE274" s="32"/>
      <c r="EF274" s="32"/>
      <c r="EG274" s="32"/>
      <c r="EH274" s="32"/>
      <c r="EI274" s="32"/>
      <c r="EJ274" s="32"/>
      <c r="EK274" s="32"/>
      <c r="EL274" s="32"/>
      <c r="EM274" s="32"/>
      <c r="EN274" s="32"/>
      <c r="EO274" s="32"/>
      <c r="EP274" s="32"/>
      <c r="EQ274" s="32"/>
      <c r="ER274" s="32"/>
      <c r="ES274" s="32"/>
      <c r="ET274" s="32"/>
      <c r="EU274" s="32"/>
      <c r="EV274" s="32"/>
      <c r="EW274" s="32"/>
      <c r="EX274" s="32"/>
      <c r="EY274" s="32"/>
      <c r="EZ274" s="32"/>
      <c r="FA274" s="32"/>
      <c r="FB274" s="32"/>
      <c r="FC274" s="32"/>
      <c r="FD274" s="32"/>
      <c r="FE274" s="32"/>
      <c r="FF274" s="32"/>
      <c r="FG274" s="32"/>
      <c r="FH274" s="32"/>
      <c r="FI274" s="32"/>
      <c r="FJ274" s="32"/>
      <c r="FK274" s="32"/>
      <c r="FL274" s="32"/>
      <c r="FM274" s="32"/>
      <c r="FN274" s="32"/>
      <c r="FO274" s="32"/>
      <c r="FP274" s="32"/>
      <c r="FQ274" s="32"/>
      <c r="FR274" s="32"/>
      <c r="FS274" s="32"/>
      <c r="FT274" s="32"/>
      <c r="FU274" s="32"/>
      <c r="FV274" s="32"/>
      <c r="FW274" s="32"/>
      <c r="FX274" s="32"/>
      <c r="FY274" s="32"/>
      <c r="FZ274" s="32"/>
      <c r="GA274" s="32"/>
      <c r="GB274" s="32"/>
      <c r="GC274" s="32"/>
      <c r="GD274" s="32"/>
      <c r="GE274" s="32"/>
      <c r="GF274" s="32"/>
      <c r="GG274" s="32"/>
      <c r="GH274" s="32"/>
      <c r="GI274" s="32"/>
      <c r="GJ274" s="32"/>
      <c r="GK274" s="32"/>
      <c r="GL274" s="32"/>
      <c r="GM274" s="32"/>
      <c r="GN274" s="32"/>
      <c r="GO274" s="32"/>
      <c r="GP274" s="32"/>
      <c r="GQ274" s="32"/>
      <c r="GR274" s="32"/>
      <c r="GS274" s="32"/>
      <c r="GT274" s="32"/>
      <c r="GU274" s="32"/>
      <c r="GV274" s="32"/>
      <c r="GW274" s="32"/>
      <c r="GX274" s="32"/>
      <c r="GY274" s="32"/>
      <c r="GZ274" s="32"/>
      <c r="HA274" s="32"/>
      <c r="HB274" s="32"/>
      <c r="HC274" s="32"/>
      <c r="HD274" s="32"/>
      <c r="HE274" s="32"/>
      <c r="HF274" s="32"/>
      <c r="HG274" s="32"/>
      <c r="HH274" s="32"/>
      <c r="HI274" s="32"/>
      <c r="HJ274" s="32"/>
      <c r="HK274" s="32"/>
      <c r="HL274" s="32"/>
      <c r="HM274" s="32"/>
      <c r="HN274" s="32"/>
      <c r="HO274" s="32"/>
      <c r="HP274" s="32"/>
      <c r="HQ274" s="32"/>
      <c r="HR274" s="32"/>
      <c r="HS274" s="32"/>
      <c r="HT274" s="32"/>
      <c r="HU274" s="32"/>
      <c r="HV274" s="32"/>
      <c r="HW274" s="32"/>
      <c r="HX274" s="32"/>
      <c r="HY274" s="32"/>
      <c r="HZ274" s="32"/>
      <c r="IA274" s="32"/>
      <c r="IB274" s="32"/>
      <c r="IC274" s="32"/>
      <c r="ID274" s="32"/>
      <c r="IE274" s="32"/>
      <c r="IF274" s="32"/>
      <c r="IG274" s="32"/>
      <c r="IH274" s="32"/>
      <c r="II274" s="32"/>
      <c r="IJ274" s="32"/>
      <c r="IK274" s="32"/>
      <c r="IL274" s="32"/>
      <c r="IM274" s="32"/>
      <c r="IN274" s="32"/>
      <c r="IO274" s="32"/>
      <c r="IP274" s="32"/>
      <c r="IQ274" s="32"/>
      <c r="IR274" s="32"/>
      <c r="IS274" s="32"/>
      <c r="IT274" s="32"/>
      <c r="IU274" s="32"/>
      <c r="IV274" s="32"/>
      <c r="IW274" s="32"/>
      <c r="IX274" s="32"/>
      <c r="IY274" s="32"/>
      <c r="IZ274" s="32"/>
      <c r="JA274" s="32"/>
      <c r="JB274" s="32"/>
      <c r="JC274" s="32"/>
      <c r="JD274" s="32"/>
      <c r="JE274" s="32"/>
      <c r="JF274" s="32"/>
      <c r="JG274" s="32"/>
      <c r="JH274" s="32"/>
      <c r="JI274" s="32"/>
      <c r="JJ274" s="32"/>
      <c r="JK274" s="32"/>
      <c r="JL274" s="32"/>
      <c r="JM274" s="32"/>
      <c r="JN274" s="32"/>
      <c r="JO274" s="32"/>
      <c r="JP274" s="32"/>
      <c r="JQ274" s="32"/>
      <c r="JR274" s="32"/>
      <c r="JS274" s="32"/>
      <c r="JT274" s="32"/>
      <c r="JU274" s="32"/>
      <c r="JV274" s="32"/>
      <c r="JW274" s="32"/>
      <c r="JX274" s="32"/>
      <c r="JY274" s="32"/>
      <c r="JZ274" s="32"/>
      <c r="KA274" s="32"/>
      <c r="KB274" s="32"/>
      <c r="KC274" s="32"/>
      <c r="KD274" s="32"/>
      <c r="KE274" s="32"/>
      <c r="KF274" s="32"/>
      <c r="KG274" s="32"/>
      <c r="KH274" s="32"/>
      <c r="KI274" s="32"/>
      <c r="KJ274" s="32"/>
      <c r="KK274" s="32"/>
      <c r="KL274" s="32"/>
      <c r="KM274" s="32"/>
      <c r="KN274" s="32"/>
      <c r="KO274" s="32"/>
      <c r="KP274" s="32"/>
      <c r="KQ274" s="32"/>
      <c r="KR274" s="32"/>
      <c r="KS274" s="32"/>
      <c r="KT274" s="32"/>
      <c r="KU274" s="32"/>
      <c r="KV274" s="32"/>
      <c r="KW274" s="32"/>
      <c r="KX274" s="32"/>
      <c r="KY274" s="32"/>
      <c r="KZ274" s="32"/>
      <c r="LA274" s="32"/>
      <c r="LB274" s="32"/>
      <c r="LC274" s="32"/>
      <c r="LD274" s="32"/>
      <c r="LE274" s="32"/>
      <c r="LF274" s="32"/>
      <c r="LG274" s="32"/>
      <c r="LH274" s="32"/>
      <c r="LI274" s="32"/>
      <c r="LJ274" s="32"/>
      <c r="LK274" s="32"/>
      <c r="LL274" s="32"/>
      <c r="LM274" s="32"/>
      <c r="LN274" s="32"/>
      <c r="LO274" s="32"/>
      <c r="LP274" s="32"/>
      <c r="LQ274" s="32"/>
      <c r="LR274" s="32"/>
      <c r="LS274" s="32"/>
      <c r="LT274" s="32"/>
      <c r="LU274" s="32"/>
      <c r="LV274" s="32"/>
      <c r="LW274" s="32"/>
      <c r="LX274" s="32"/>
      <c r="LY274" s="32"/>
      <c r="LZ274" s="32"/>
      <c r="MA274" s="32"/>
      <c r="MB274" s="32"/>
      <c r="MC274" s="32"/>
      <c r="MD274" s="32"/>
      <c r="ME274" s="32"/>
      <c r="MF274" s="32"/>
      <c r="MG274" s="32"/>
      <c r="MH274" s="32"/>
      <c r="MI274" s="32"/>
      <c r="MJ274" s="32"/>
      <c r="MK274" s="32"/>
      <c r="ML274" s="32"/>
      <c r="MM274" s="32"/>
      <c r="MN274" s="32"/>
      <c r="MO274" s="32"/>
      <c r="MP274" s="32"/>
      <c r="MQ274" s="32"/>
      <c r="MR274" s="32"/>
      <c r="MS274" s="32"/>
      <c r="MT274" s="32"/>
      <c r="MU274" s="32"/>
      <c r="MV274" s="32"/>
      <c r="MW274" s="32"/>
      <c r="MX274" s="32"/>
      <c r="MY274" s="32"/>
      <c r="MZ274" s="32"/>
      <c r="NA274" s="32"/>
      <c r="NB274" s="32"/>
      <c r="NC274" s="32"/>
      <c r="ND274" s="32"/>
      <c r="NE274" s="32"/>
      <c r="NF274" s="32"/>
      <c r="NG274" s="32"/>
      <c r="NH274" s="32"/>
      <c r="NI274" s="32"/>
      <c r="NJ274" s="32"/>
      <c r="NK274" s="32"/>
      <c r="NL274" s="32"/>
      <c r="NM274" s="32"/>
      <c r="NN274" s="32"/>
      <c r="NO274" s="32"/>
      <c r="NP274" s="32"/>
      <c r="NQ274" s="32"/>
      <c r="NR274" s="32"/>
      <c r="NS274" s="32"/>
      <c r="NT274" s="32"/>
      <c r="NU274" s="32"/>
      <c r="NV274" s="32"/>
      <c r="NW274" s="32"/>
      <c r="NX274" s="32"/>
      <c r="NY274" s="32"/>
      <c r="NZ274" s="32"/>
      <c r="OA274" s="32"/>
      <c r="OB274" s="32"/>
      <c r="OC274" s="32"/>
      <c r="OD274" s="32"/>
      <c r="OE274" s="32"/>
      <c r="OF274" s="32"/>
      <c r="OG274" s="32"/>
      <c r="OH274" s="32"/>
      <c r="OI274" s="32"/>
      <c r="OJ274" s="32"/>
      <c r="OK274" s="32"/>
      <c r="OL274" s="32"/>
      <c r="OM274" s="32"/>
      <c r="ON274" s="32"/>
      <c r="OO274" s="32"/>
      <c r="OP274" s="32"/>
      <c r="OQ274" s="32"/>
      <c r="OR274" s="32"/>
      <c r="OS274" s="32"/>
      <c r="OT274" s="32"/>
      <c r="OU274" s="32"/>
      <c r="OV274" s="32"/>
      <c r="OW274" s="32"/>
      <c r="OX274" s="32"/>
      <c r="OY274" s="32"/>
      <c r="OZ274" s="32"/>
      <c r="PA274" s="32"/>
      <c r="PB274" s="32"/>
      <c r="PC274" s="32"/>
      <c r="PD274" s="32"/>
      <c r="PE274" s="32"/>
      <c r="PF274" s="32"/>
      <c r="PG274" s="32"/>
      <c r="PH274" s="32"/>
      <c r="PI274" s="32"/>
      <c r="PJ274" s="32"/>
      <c r="PK274" s="32"/>
      <c r="PL274" s="32"/>
      <c r="PM274" s="32"/>
      <c r="PN274" s="32"/>
      <c r="PO274" s="32"/>
      <c r="PP274" s="32"/>
      <c r="PQ274" s="32"/>
      <c r="PR274" s="32"/>
      <c r="PS274" s="32"/>
      <c r="PT274" s="32"/>
      <c r="PU274" s="32"/>
      <c r="PV274" s="32"/>
      <c r="PW274" s="32"/>
      <c r="PX274" s="32"/>
      <c r="PY274" s="32"/>
      <c r="PZ274" s="32"/>
      <c r="QA274" s="32"/>
      <c r="QB274" s="32"/>
      <c r="QC274" s="32"/>
      <c r="QD274" s="32"/>
      <c r="QE274" s="32"/>
      <c r="QF274" s="32"/>
      <c r="QG274" s="32"/>
      <c r="QH274" s="32"/>
      <c r="QI274" s="32"/>
      <c r="QJ274" s="32"/>
      <c r="QK274" s="32"/>
      <c r="QL274" s="32"/>
      <c r="QM274" s="32"/>
      <c r="QN274" s="32"/>
      <c r="QO274" s="32"/>
      <c r="QP274" s="32"/>
      <c r="QQ274" s="32"/>
      <c r="QR274" s="32"/>
      <c r="QS274" s="32"/>
      <c r="QT274" s="32"/>
      <c r="QU274" s="32"/>
      <c r="QV274" s="32"/>
      <c r="QW274" s="32"/>
      <c r="QX274" s="32"/>
      <c r="QY274" s="32"/>
      <c r="QZ274" s="32"/>
      <c r="RA274" s="32"/>
      <c r="RB274" s="32"/>
      <c r="RC274" s="32"/>
      <c r="RD274" s="32"/>
      <c r="RE274" s="32"/>
      <c r="RF274" s="32"/>
      <c r="RG274" s="32"/>
      <c r="RH274" s="32"/>
      <c r="RI274" s="32"/>
      <c r="RJ274" s="32"/>
      <c r="RK274" s="32"/>
      <c r="RL274" s="32"/>
      <c r="RM274" s="32"/>
      <c r="RN274" s="32"/>
      <c r="RO274" s="32"/>
      <c r="RP274" s="32"/>
      <c r="RQ274" s="32"/>
      <c r="RR274" s="32"/>
      <c r="RS274" s="32"/>
      <c r="RT274" s="32"/>
      <c r="RU274" s="32"/>
      <c r="RV274" s="32"/>
      <c r="RW274" s="32"/>
      <c r="RX274" s="32"/>
      <c r="RY274" s="32"/>
      <c r="RZ274" s="32"/>
      <c r="SA274" s="32"/>
      <c r="SB274" s="32"/>
      <c r="SC274" s="32"/>
      <c r="SD274" s="32"/>
      <c r="SE274" s="32"/>
      <c r="SF274" s="32"/>
      <c r="SG274" s="32"/>
      <c r="SH274" s="32"/>
      <c r="SI274" s="32"/>
      <c r="SJ274" s="32"/>
      <c r="SK274" s="32"/>
      <c r="SL274" s="32"/>
      <c r="SM274" s="32"/>
      <c r="SN274" s="32"/>
      <c r="SO274" s="32"/>
      <c r="SP274" s="32"/>
      <c r="SQ274" s="32"/>
      <c r="SR274" s="32"/>
      <c r="SS274" s="32"/>
      <c r="ST274" s="32"/>
      <c r="SU274" s="32"/>
      <c r="SV274" s="32"/>
      <c r="SW274" s="32"/>
      <c r="SX274" s="32"/>
      <c r="SY274" s="32"/>
      <c r="SZ274" s="32"/>
      <c r="TA274" s="32"/>
      <c r="TB274" s="32"/>
      <c r="TC274" s="32"/>
      <c r="TD274" s="32"/>
      <c r="TE274" s="32"/>
      <c r="TF274" s="32"/>
      <c r="TG274" s="32"/>
      <c r="TH274" s="32"/>
      <c r="TI274" s="32"/>
      <c r="TJ274" s="32"/>
      <c r="TK274" s="32"/>
      <c r="TL274" s="32"/>
      <c r="TM274" s="32"/>
      <c r="TN274" s="32"/>
      <c r="TO274" s="32"/>
      <c r="TP274" s="32"/>
      <c r="TQ274" s="32"/>
      <c r="TR274" s="32"/>
      <c r="TS274" s="32"/>
      <c r="TT274" s="32"/>
      <c r="TU274" s="32"/>
      <c r="TV274" s="32"/>
      <c r="TW274" s="32"/>
      <c r="TX274" s="32"/>
      <c r="TY274" s="32"/>
      <c r="TZ274" s="32"/>
      <c r="UA274" s="32"/>
      <c r="UB274" s="32"/>
      <c r="UC274" s="32"/>
      <c r="UD274" s="32"/>
      <c r="UE274" s="32"/>
      <c r="UF274" s="32"/>
      <c r="UG274" s="32"/>
      <c r="UH274" s="32"/>
      <c r="UI274" s="32"/>
      <c r="UJ274" s="32"/>
      <c r="UK274" s="32"/>
      <c r="UL274" s="32"/>
      <c r="UM274" s="32"/>
      <c r="UN274" s="32"/>
      <c r="UO274" s="32"/>
      <c r="UP274" s="32"/>
      <c r="UQ274" s="32"/>
      <c r="UR274" s="32"/>
      <c r="US274" s="32"/>
      <c r="UT274" s="32"/>
      <c r="UU274" s="32"/>
      <c r="UV274" s="32"/>
      <c r="UW274" s="32"/>
      <c r="UX274" s="32"/>
      <c r="UY274" s="32"/>
      <c r="UZ274" s="32"/>
      <c r="VA274" s="32"/>
      <c r="VB274" s="32"/>
      <c r="VC274" s="32"/>
      <c r="VD274" s="32"/>
      <c r="VE274" s="32"/>
      <c r="VF274" s="32"/>
      <c r="VG274" s="32"/>
      <c r="VH274" s="32"/>
      <c r="VI274" s="32"/>
      <c r="VJ274" s="32"/>
      <c r="VK274" s="32"/>
      <c r="VL274" s="32"/>
      <c r="VM274" s="32"/>
      <c r="VN274" s="32"/>
      <c r="VO274" s="32"/>
      <c r="VP274" s="32"/>
      <c r="VQ274" s="32"/>
      <c r="VR274" s="32"/>
      <c r="VS274" s="32"/>
      <c r="VT274" s="32"/>
      <c r="VU274" s="32"/>
      <c r="VV274" s="32"/>
      <c r="VW274" s="32"/>
      <c r="VX274" s="32"/>
      <c r="VY274" s="32"/>
      <c r="VZ274" s="32"/>
      <c r="WA274" s="32"/>
      <c r="WB274" s="32"/>
      <c r="WC274" s="32"/>
      <c r="WD274" s="32"/>
      <c r="WE274" s="32"/>
      <c r="WF274" s="32"/>
      <c r="WG274" s="32"/>
      <c r="WH274" s="32"/>
      <c r="WI274" s="32"/>
      <c r="WJ274" s="32"/>
      <c r="WK274" s="32"/>
      <c r="WL274" s="32"/>
      <c r="WM274" s="32"/>
      <c r="WN274" s="32"/>
      <c r="WO274" s="32"/>
      <c r="WP274" s="32"/>
      <c r="WQ274" s="32"/>
      <c r="WR274" s="32"/>
      <c r="WS274" s="32"/>
      <c r="WT274" s="32"/>
      <c r="WU274" s="32"/>
      <c r="WV274" s="32"/>
      <c r="WW274" s="32"/>
      <c r="WX274" s="32"/>
      <c r="WY274" s="32"/>
      <c r="WZ274" s="32"/>
      <c r="XA274" s="32"/>
      <c r="XB274" s="32"/>
      <c r="XC274" s="32"/>
      <c r="XD274" s="32"/>
      <c r="XE274" s="32"/>
      <c r="XF274" s="32"/>
      <c r="XG274" s="32"/>
      <c r="XH274" s="32"/>
      <c r="XI274" s="32"/>
      <c r="XJ274" s="32"/>
      <c r="XK274" s="32"/>
      <c r="XL274" s="32"/>
      <c r="XM274" s="32"/>
      <c r="XN274" s="32"/>
      <c r="XO274" s="32"/>
      <c r="XP274" s="32"/>
      <c r="XQ274" s="32"/>
      <c r="XR274" s="32"/>
      <c r="XS274" s="32"/>
      <c r="XT274" s="32"/>
      <c r="XU274" s="32"/>
      <c r="XV274" s="32"/>
      <c r="XW274" s="32"/>
      <c r="XX274" s="32"/>
      <c r="XY274" s="32"/>
      <c r="XZ274" s="32"/>
      <c r="YA274" s="32"/>
      <c r="YB274" s="32"/>
      <c r="YC274" s="32"/>
      <c r="YD274" s="32"/>
      <c r="YE274" s="32"/>
      <c r="YF274" s="32"/>
      <c r="YG274" s="32"/>
      <c r="YH274" s="32"/>
      <c r="YI274" s="32"/>
      <c r="YJ274" s="32"/>
      <c r="YK274" s="32"/>
      <c r="YL274" s="32"/>
      <c r="YM274" s="32"/>
      <c r="YN274" s="32"/>
      <c r="YO274" s="32"/>
      <c r="YP274" s="32"/>
      <c r="YQ274" s="32"/>
      <c r="YR274" s="32"/>
      <c r="YS274" s="32"/>
      <c r="YT274" s="32"/>
      <c r="YU274" s="32"/>
      <c r="YV274" s="32"/>
      <c r="YW274" s="32"/>
      <c r="YX274" s="32"/>
      <c r="YY274" s="32"/>
      <c r="YZ274" s="32"/>
      <c r="ZA274" s="32"/>
      <c r="ZB274" s="32"/>
      <c r="ZC274" s="32"/>
      <c r="ZD274" s="32"/>
      <c r="ZE274" s="32"/>
      <c r="ZF274" s="32"/>
      <c r="ZG274" s="32"/>
      <c r="ZH274" s="32"/>
      <c r="ZI274" s="32"/>
      <c r="ZJ274" s="32"/>
      <c r="ZK274" s="32"/>
      <c r="ZL274" s="32"/>
      <c r="ZM274" s="32"/>
      <c r="ZN274" s="32"/>
      <c r="ZO274" s="32"/>
      <c r="ZP274" s="32"/>
      <c r="ZQ274" s="32"/>
      <c r="ZR274" s="32"/>
      <c r="ZS274" s="32"/>
      <c r="ZT274" s="32"/>
      <c r="ZU274" s="32"/>
      <c r="ZV274" s="32"/>
      <c r="ZW274" s="32"/>
      <c r="ZX274" s="32"/>
      <c r="ZY274" s="32"/>
      <c r="ZZ274" s="32"/>
      <c r="AAA274" s="32"/>
      <c r="AAB274" s="32"/>
      <c r="AAC274" s="32"/>
      <c r="AAD274" s="32"/>
      <c r="AAE274" s="32"/>
      <c r="AAF274" s="32"/>
      <c r="AAG274" s="32"/>
      <c r="AAH274" s="32"/>
      <c r="AAI274" s="32"/>
      <c r="AAJ274" s="32"/>
      <c r="AAK274" s="32"/>
      <c r="AAL274" s="32"/>
      <c r="AAM274" s="32"/>
      <c r="AAN274" s="32"/>
      <c r="AAO274" s="32"/>
      <c r="AAP274" s="32"/>
      <c r="AAQ274" s="32"/>
      <c r="AAR274" s="32"/>
      <c r="AAS274" s="32"/>
      <c r="AAT274" s="32"/>
      <c r="AAU274" s="32"/>
      <c r="AAV274" s="32"/>
      <c r="AAW274" s="32"/>
      <c r="AAX274" s="32"/>
      <c r="AAY274" s="32"/>
      <c r="AAZ274" s="32"/>
      <c r="ABA274" s="32"/>
      <c r="ABB274" s="32"/>
      <c r="ABC274" s="32"/>
      <c r="ABD274" s="32"/>
      <c r="ABE274" s="32"/>
      <c r="ABF274" s="32"/>
      <c r="ABG274" s="32"/>
      <c r="ABH274" s="32"/>
      <c r="ABI274" s="32"/>
      <c r="ABJ274" s="32"/>
      <c r="ABK274" s="32"/>
      <c r="ABL274" s="32"/>
      <c r="ABM274" s="32"/>
      <c r="ABN274" s="32"/>
      <c r="ABO274" s="32"/>
      <c r="ABP274" s="32"/>
      <c r="ABQ274" s="32"/>
      <c r="ABR274" s="32"/>
      <c r="ABS274" s="32"/>
      <c r="ABT274" s="32"/>
      <c r="ABU274" s="32"/>
      <c r="ABV274" s="32"/>
      <c r="ABW274" s="32"/>
      <c r="ABX274" s="32"/>
      <c r="ABY274" s="32"/>
      <c r="ABZ274" s="32"/>
      <c r="ACA274" s="32"/>
      <c r="ACB274" s="32"/>
      <c r="ACC274" s="32"/>
      <c r="ACD274" s="32"/>
      <c r="ACE274" s="32"/>
      <c r="ACF274" s="32"/>
      <c r="ACG274" s="32"/>
      <c r="ACH274" s="32"/>
      <c r="ACI274" s="32"/>
      <c r="ACJ274" s="32"/>
      <c r="ACK274" s="32"/>
      <c r="ACL274" s="32"/>
      <c r="ACM274" s="32"/>
      <c r="ACN274" s="32"/>
      <c r="ACO274" s="32"/>
      <c r="ACP274" s="32"/>
      <c r="ACQ274" s="32"/>
      <c r="ACR274" s="32"/>
      <c r="ACS274" s="32"/>
      <c r="ACT274" s="32"/>
      <c r="ACU274" s="32"/>
      <c r="ACV274" s="32"/>
      <c r="ACW274" s="32"/>
      <c r="ACX274" s="32"/>
      <c r="ACY274" s="32"/>
      <c r="ACZ274" s="32"/>
      <c r="ADA274" s="32"/>
      <c r="ADB274" s="32"/>
      <c r="ADC274" s="32"/>
      <c r="ADD274" s="32"/>
      <c r="ADE274" s="32"/>
      <c r="ADF274" s="32"/>
      <c r="ADG274" s="32"/>
      <c r="ADH274" s="32"/>
      <c r="ADI274" s="32"/>
      <c r="ADJ274" s="32"/>
      <c r="ADK274" s="32"/>
      <c r="ADL274" s="32"/>
      <c r="ADM274" s="32"/>
      <c r="ADN274" s="32"/>
      <c r="ADO274" s="32"/>
      <c r="ADP274" s="32"/>
      <c r="ADQ274" s="32"/>
      <c r="ADR274" s="32"/>
      <c r="ADS274" s="32"/>
      <c r="ADT274" s="32"/>
      <c r="ADU274" s="32"/>
      <c r="ADV274" s="32"/>
      <c r="ADW274" s="32"/>
      <c r="ADX274" s="32"/>
      <c r="ADY274" s="32"/>
      <c r="ADZ274" s="32"/>
      <c r="AEA274" s="32"/>
      <c r="AEB274" s="32"/>
      <c r="AEC274" s="32"/>
      <c r="AED274" s="32"/>
      <c r="AEE274" s="32"/>
      <c r="AEF274" s="32"/>
      <c r="AEG274" s="32"/>
      <c r="AEH274" s="32"/>
      <c r="AEI274" s="32"/>
      <c r="AEJ274" s="32"/>
      <c r="AEK274" s="32"/>
      <c r="AEL274" s="32"/>
      <c r="AEM274" s="32"/>
      <c r="AEN274" s="32"/>
      <c r="AEO274" s="32"/>
      <c r="AEP274" s="32"/>
      <c r="AEQ274" s="32"/>
      <c r="AER274" s="32"/>
      <c r="AES274" s="32"/>
      <c r="AET274" s="32"/>
      <c r="AEU274" s="32"/>
      <c r="AEV274" s="32"/>
      <c r="AEW274" s="32"/>
      <c r="AEX274" s="32"/>
      <c r="AEY274" s="32"/>
      <c r="AEZ274" s="32"/>
      <c r="AFA274" s="32"/>
      <c r="AFB274" s="32"/>
      <c r="AFC274" s="32"/>
      <c r="AFD274" s="32"/>
      <c r="AFE274" s="32"/>
      <c r="AFF274" s="32"/>
      <c r="AFG274" s="32"/>
      <c r="AFH274" s="32"/>
      <c r="AFI274" s="32"/>
      <c r="AFJ274" s="32"/>
      <c r="AFK274" s="32"/>
      <c r="AFL274" s="32"/>
      <c r="AFM274" s="32"/>
      <c r="AFN274" s="32"/>
      <c r="AFO274" s="32"/>
      <c r="AFP274" s="32"/>
      <c r="AFQ274" s="32"/>
      <c r="AFR274" s="32"/>
      <c r="AFS274" s="32"/>
      <c r="AFT274" s="32"/>
      <c r="AFU274" s="32"/>
      <c r="AFV274" s="32"/>
      <c r="AFW274" s="32"/>
      <c r="AFX274" s="32"/>
      <c r="AFY274" s="32"/>
      <c r="AFZ274" s="32"/>
      <c r="AGA274" s="32"/>
      <c r="AGB274" s="32"/>
      <c r="AGC274" s="32"/>
      <c r="AGD274" s="32"/>
      <c r="AGE274" s="32"/>
      <c r="AGF274" s="32"/>
      <c r="AGG274" s="32"/>
      <c r="AGH274" s="32"/>
      <c r="AGI274" s="32"/>
      <c r="AGJ274" s="32"/>
      <c r="AGK274" s="32"/>
      <c r="AGL274" s="32"/>
      <c r="AGM274" s="32"/>
      <c r="AGN274" s="32"/>
      <c r="AGO274" s="32"/>
      <c r="AGP274" s="32"/>
      <c r="AGQ274" s="32"/>
      <c r="AGR274" s="32"/>
      <c r="AGS274" s="32"/>
      <c r="AGT274" s="32"/>
      <c r="AGU274" s="32"/>
      <c r="AGV274" s="32"/>
      <c r="AGW274" s="32"/>
      <c r="AGX274" s="32"/>
      <c r="AGY274" s="32"/>
      <c r="AGZ274" s="32"/>
      <c r="AHA274" s="32"/>
      <c r="AHB274" s="32"/>
      <c r="AHC274" s="32"/>
      <c r="AHD274" s="32"/>
      <c r="AHE274" s="32"/>
      <c r="AHF274" s="32"/>
      <c r="AHG274" s="32"/>
      <c r="AHH274" s="32"/>
      <c r="AHI274" s="32"/>
      <c r="AHJ274" s="32"/>
      <c r="AHK274" s="32"/>
      <c r="AHL274" s="32"/>
      <c r="AHM274" s="32"/>
      <c r="AHN274" s="32"/>
      <c r="AHO274" s="32"/>
      <c r="AHP274" s="32"/>
      <c r="AHQ274" s="32"/>
      <c r="AHR274" s="32"/>
      <c r="AHS274" s="32"/>
      <c r="AHT274" s="32"/>
      <c r="AHU274" s="32"/>
      <c r="AHV274" s="32"/>
      <c r="AHW274" s="32"/>
      <c r="AHX274" s="32"/>
      <c r="AHY274" s="32"/>
      <c r="AHZ274" s="32"/>
      <c r="AIA274" s="32"/>
      <c r="AIB274" s="32"/>
      <c r="AIC274" s="32"/>
      <c r="AID274" s="32"/>
      <c r="AIE274" s="32"/>
      <c r="AIF274" s="32"/>
      <c r="AIG274" s="32"/>
      <c r="AIH274" s="32"/>
      <c r="AII274" s="32"/>
      <c r="AIJ274" s="32"/>
      <c r="AIK274" s="32"/>
      <c r="AIL274" s="32"/>
      <c r="AIM274" s="32"/>
      <c r="AIN274" s="32"/>
      <c r="AIO274" s="32"/>
      <c r="AIP274" s="32"/>
      <c r="AIQ274" s="32"/>
      <c r="AIR274" s="32"/>
      <c r="AIS274" s="32"/>
      <c r="AIT274" s="32"/>
      <c r="AIU274" s="32"/>
      <c r="AIV274" s="32"/>
      <c r="AIW274" s="32"/>
      <c r="AIX274" s="32"/>
      <c r="AIY274" s="32"/>
      <c r="AIZ274" s="32"/>
      <c r="AJA274" s="32"/>
      <c r="AJB274" s="32"/>
      <c r="AJC274" s="32"/>
      <c r="AJD274" s="32"/>
      <c r="AJE274" s="32"/>
      <c r="AJF274" s="32"/>
      <c r="AJG274" s="32"/>
      <c r="AJH274" s="32"/>
      <c r="AJI274" s="32"/>
      <c r="AJJ274" s="32"/>
      <c r="AJK274" s="32"/>
      <c r="AJL274" s="32"/>
      <c r="AJM274" s="32"/>
      <c r="AJN274" s="32"/>
      <c r="AJO274" s="32"/>
      <c r="AJP274" s="32"/>
      <c r="AJQ274" s="32"/>
      <c r="AJR274" s="32"/>
      <c r="AJS274" s="32"/>
      <c r="AJT274" s="32"/>
      <c r="AJU274" s="32"/>
      <c r="AJV274" s="32"/>
      <c r="AJW274" s="32"/>
      <c r="AJX274" s="32"/>
      <c r="AJY274" s="32"/>
      <c r="AJZ274" s="32"/>
      <c r="AKA274" s="32"/>
      <c r="AKB274" s="32"/>
      <c r="AKC274" s="32"/>
      <c r="AKD274" s="32"/>
      <c r="AKE274" s="32"/>
      <c r="AKF274" s="32"/>
      <c r="AKG274" s="32"/>
      <c r="AKH274" s="32"/>
      <c r="AKI274" s="32"/>
      <c r="AKJ274" s="32"/>
      <c r="AKK274" s="32"/>
      <c r="AKL274" s="32"/>
      <c r="AKM274" s="32"/>
      <c r="AKN274" s="32"/>
      <c r="AKO274" s="32"/>
      <c r="AKP274" s="32"/>
      <c r="AKQ274" s="32"/>
      <c r="AKR274" s="32"/>
      <c r="AKS274" s="32"/>
      <c r="AKT274" s="32"/>
      <c r="AKU274" s="32"/>
      <c r="AKV274" s="32"/>
      <c r="AKW274" s="32"/>
      <c r="AKX274" s="32"/>
      <c r="AKY274" s="32"/>
      <c r="AKZ274" s="32"/>
      <c r="ALA274" s="32"/>
      <c r="ALB274" s="32"/>
      <c r="ALC274" s="32"/>
      <c r="ALD274" s="32"/>
      <c r="ALE274" s="32"/>
      <c r="ALF274" s="32"/>
      <c r="ALG274" s="32"/>
      <c r="ALH274" s="32"/>
      <c r="ALI274" s="32"/>
      <c r="ALJ274" s="32"/>
      <c r="ALK274" s="32"/>
      <c r="ALL274" s="32"/>
      <c r="ALM274" s="32"/>
      <c r="ALN274" s="32"/>
      <c r="ALO274" s="32"/>
      <c r="ALP274" s="32"/>
      <c r="ALQ274" s="32"/>
      <c r="ALR274" s="32"/>
      <c r="ALS274" s="32"/>
      <c r="ALT274" s="32"/>
      <c r="ALU274" s="32"/>
      <c r="ALV274" s="32"/>
      <c r="ALW274" s="32"/>
      <c r="ALX274" s="32"/>
      <c r="ALY274" s="32"/>
      <c r="ALZ274" s="32"/>
      <c r="AMA274" s="32"/>
      <c r="AMB274" s="32"/>
      <c r="AMC274" s="32"/>
      <c r="AMD274" s="32"/>
      <c r="AME274" s="32"/>
      <c r="AMF274" s="32"/>
      <c r="AMG274" s="32"/>
      <c r="AMH274" s="32"/>
      <c r="AMI274" s="32"/>
      <c r="AMJ274" s="32"/>
      <c r="AMK274" s="32"/>
      <c r="AML274" s="32"/>
      <c r="AMM274" s="32"/>
      <c r="AMN274" s="32"/>
      <c r="AMO274" s="32"/>
      <c r="AMP274" s="32"/>
      <c r="AMQ274" s="32"/>
      <c r="AMR274" s="32"/>
      <c r="AMS274" s="32"/>
      <c r="AMT274" s="32"/>
      <c r="AMU274" s="32"/>
      <c r="AMV274" s="32"/>
      <c r="AMW274" s="32"/>
    </row>
    <row r="275" spans="1:1037" ht="180" hidden="1" thickTop="1" thickBot="1" x14ac:dyDescent="0.25">
      <c r="A275" s="23" t="s">
        <v>1716</v>
      </c>
      <c r="B275" s="23" t="s">
        <v>295</v>
      </c>
      <c r="C275" s="23" t="s">
        <v>37</v>
      </c>
      <c r="D275" s="23" t="s">
        <v>83</v>
      </c>
      <c r="E275" s="23" t="s">
        <v>1052</v>
      </c>
      <c r="F275" s="23" t="s">
        <v>1063</v>
      </c>
      <c r="G275" s="23" t="s">
        <v>1062</v>
      </c>
      <c r="H275" s="23" t="s">
        <v>1055</v>
      </c>
      <c r="I275" s="24" t="s">
        <v>973</v>
      </c>
      <c r="J275" s="189" t="str">
        <f>+VLOOKUP(I275,Feuil1!A:C,2,FALSE)</f>
        <v>R8-6-2-3</v>
      </c>
      <c r="K275" s="23" t="s">
        <v>974</v>
      </c>
      <c r="L275" s="23"/>
      <c r="M275" s="59">
        <v>4</v>
      </c>
      <c r="N275" s="60">
        <v>4</v>
      </c>
      <c r="O275" s="42">
        <f t="shared" si="20"/>
        <v>16</v>
      </c>
      <c r="P275" s="42">
        <f t="shared" si="21"/>
        <v>3</v>
      </c>
      <c r="Q275" s="45" t="s">
        <v>1748</v>
      </c>
      <c r="R275" s="59">
        <v>2</v>
      </c>
      <c r="S275" s="25" t="s">
        <v>1749</v>
      </c>
      <c r="T275" s="59">
        <v>5</v>
      </c>
      <c r="U275" s="25"/>
      <c r="V275" s="59">
        <v>5</v>
      </c>
      <c r="W275" s="41">
        <f t="shared" si="22"/>
        <v>12</v>
      </c>
      <c r="X275" s="50">
        <f t="shared" si="23"/>
        <v>1</v>
      </c>
      <c r="Y275" s="52">
        <f t="shared" si="24"/>
        <v>3</v>
      </c>
      <c r="Z275" s="23"/>
      <c r="AA275" s="57" t="s">
        <v>975</v>
      </c>
      <c r="AB275" s="221">
        <v>45078</v>
      </c>
      <c r="AC275" s="29"/>
      <c r="AD275" s="29"/>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c r="BT275" s="32"/>
      <c r="BU275" s="32"/>
      <c r="BV275" s="32"/>
      <c r="BW275" s="32"/>
      <c r="BX275" s="32"/>
      <c r="BY275" s="32"/>
      <c r="BZ275" s="32"/>
      <c r="CA275" s="32"/>
      <c r="CB275" s="32"/>
      <c r="CC275" s="32"/>
      <c r="CD275" s="32"/>
      <c r="CE275" s="32"/>
      <c r="CF275" s="32"/>
      <c r="CG275" s="32"/>
      <c r="CH275" s="32"/>
      <c r="CI275" s="32"/>
      <c r="CJ275" s="32"/>
      <c r="CK275" s="32"/>
      <c r="CL275" s="32"/>
      <c r="CM275" s="32"/>
      <c r="CN275" s="32"/>
      <c r="CO275" s="32"/>
      <c r="CP275" s="32"/>
      <c r="CQ275" s="32"/>
      <c r="CR275" s="32"/>
      <c r="CS275" s="32"/>
      <c r="CT275" s="32"/>
      <c r="CU275" s="32"/>
      <c r="CV275" s="32"/>
      <c r="CW275" s="32"/>
      <c r="CX275" s="32"/>
      <c r="CY275" s="32"/>
      <c r="CZ275" s="32"/>
      <c r="DA275" s="32"/>
      <c r="DB275" s="32"/>
      <c r="DC275" s="32"/>
      <c r="DD275" s="32"/>
      <c r="DE275" s="32"/>
      <c r="DF275" s="32"/>
      <c r="DG275" s="32"/>
      <c r="DH275" s="32"/>
      <c r="DI275" s="32"/>
      <c r="DJ275" s="32"/>
      <c r="DK275" s="32"/>
      <c r="DL275" s="32"/>
      <c r="DM275" s="32"/>
      <c r="DN275" s="32"/>
      <c r="DO275" s="32"/>
      <c r="DP275" s="32"/>
      <c r="DQ275" s="32"/>
      <c r="DR275" s="32"/>
      <c r="DS275" s="32"/>
      <c r="DT275" s="32"/>
      <c r="DU275" s="32"/>
      <c r="DV275" s="32"/>
      <c r="DW275" s="32"/>
      <c r="DX275" s="32"/>
      <c r="DY275" s="32"/>
      <c r="DZ275" s="32"/>
      <c r="EA275" s="32"/>
      <c r="EB275" s="32"/>
      <c r="EC275" s="32"/>
      <c r="ED275" s="32"/>
      <c r="EE275" s="32"/>
      <c r="EF275" s="32"/>
      <c r="EG275" s="32"/>
      <c r="EH275" s="32"/>
      <c r="EI275" s="32"/>
      <c r="EJ275" s="32"/>
      <c r="EK275" s="32"/>
      <c r="EL275" s="32"/>
      <c r="EM275" s="32"/>
      <c r="EN275" s="32"/>
      <c r="EO275" s="32"/>
      <c r="EP275" s="32"/>
      <c r="EQ275" s="32"/>
      <c r="ER275" s="32"/>
      <c r="ES275" s="32"/>
      <c r="ET275" s="32"/>
      <c r="EU275" s="32"/>
      <c r="EV275" s="32"/>
      <c r="EW275" s="32"/>
      <c r="EX275" s="32"/>
      <c r="EY275" s="32"/>
      <c r="EZ275" s="32"/>
      <c r="FA275" s="32"/>
      <c r="FB275" s="32"/>
      <c r="FC275" s="32"/>
      <c r="FD275" s="32"/>
      <c r="FE275" s="32"/>
      <c r="FF275" s="32"/>
      <c r="FG275" s="32"/>
      <c r="FH275" s="32"/>
      <c r="FI275" s="32"/>
      <c r="FJ275" s="32"/>
      <c r="FK275" s="32"/>
      <c r="FL275" s="32"/>
      <c r="FM275" s="32"/>
      <c r="FN275" s="32"/>
      <c r="FO275" s="32"/>
      <c r="FP275" s="32"/>
      <c r="FQ275" s="32"/>
      <c r="FR275" s="32"/>
      <c r="FS275" s="32"/>
      <c r="FT275" s="32"/>
      <c r="FU275" s="32"/>
      <c r="FV275" s="32"/>
      <c r="FW275" s="32"/>
      <c r="FX275" s="32"/>
      <c r="FY275" s="32"/>
      <c r="FZ275" s="32"/>
      <c r="GA275" s="32"/>
      <c r="GB275" s="32"/>
      <c r="GC275" s="32"/>
      <c r="GD275" s="32"/>
      <c r="GE275" s="32"/>
      <c r="GF275" s="32"/>
      <c r="GG275" s="32"/>
      <c r="GH275" s="32"/>
      <c r="GI275" s="32"/>
      <c r="GJ275" s="32"/>
      <c r="GK275" s="32"/>
      <c r="GL275" s="32"/>
      <c r="GM275" s="32"/>
      <c r="GN275" s="32"/>
      <c r="GO275" s="32"/>
      <c r="GP275" s="32"/>
      <c r="GQ275" s="32"/>
      <c r="GR275" s="32"/>
      <c r="GS275" s="32"/>
      <c r="GT275" s="32"/>
      <c r="GU275" s="32"/>
      <c r="GV275" s="32"/>
      <c r="GW275" s="32"/>
      <c r="GX275" s="32"/>
      <c r="GY275" s="32"/>
      <c r="GZ275" s="32"/>
      <c r="HA275" s="32"/>
      <c r="HB275" s="32"/>
      <c r="HC275" s="32"/>
      <c r="HD275" s="32"/>
      <c r="HE275" s="32"/>
      <c r="HF275" s="32"/>
      <c r="HG275" s="32"/>
      <c r="HH275" s="32"/>
      <c r="HI275" s="32"/>
      <c r="HJ275" s="32"/>
      <c r="HK275" s="32"/>
      <c r="HL275" s="32"/>
      <c r="HM275" s="32"/>
      <c r="HN275" s="32"/>
      <c r="HO275" s="32"/>
      <c r="HP275" s="32"/>
      <c r="HQ275" s="32"/>
      <c r="HR275" s="32"/>
      <c r="HS275" s="32"/>
      <c r="HT275" s="32"/>
      <c r="HU275" s="32"/>
      <c r="HV275" s="32"/>
      <c r="HW275" s="32"/>
      <c r="HX275" s="32"/>
      <c r="HY275" s="32"/>
      <c r="HZ275" s="32"/>
      <c r="IA275" s="32"/>
      <c r="IB275" s="32"/>
      <c r="IC275" s="32"/>
      <c r="ID275" s="32"/>
      <c r="IE275" s="32"/>
      <c r="IF275" s="32"/>
      <c r="IG275" s="32"/>
      <c r="IH275" s="32"/>
      <c r="II275" s="32"/>
      <c r="IJ275" s="32"/>
      <c r="IK275" s="32"/>
      <c r="IL275" s="32"/>
      <c r="IM275" s="32"/>
      <c r="IN275" s="32"/>
      <c r="IO275" s="32"/>
      <c r="IP275" s="32"/>
      <c r="IQ275" s="32"/>
      <c r="IR275" s="32"/>
      <c r="IS275" s="32"/>
      <c r="IT275" s="32"/>
      <c r="IU275" s="32"/>
      <c r="IV275" s="32"/>
      <c r="IW275" s="32"/>
      <c r="IX275" s="32"/>
      <c r="IY275" s="32"/>
      <c r="IZ275" s="32"/>
      <c r="JA275" s="32"/>
      <c r="JB275" s="32"/>
      <c r="JC275" s="32"/>
      <c r="JD275" s="32"/>
      <c r="JE275" s="32"/>
      <c r="JF275" s="32"/>
      <c r="JG275" s="32"/>
      <c r="JH275" s="32"/>
      <c r="JI275" s="32"/>
      <c r="JJ275" s="32"/>
      <c r="JK275" s="32"/>
      <c r="JL275" s="32"/>
      <c r="JM275" s="32"/>
      <c r="JN275" s="32"/>
      <c r="JO275" s="32"/>
      <c r="JP275" s="32"/>
      <c r="JQ275" s="32"/>
      <c r="JR275" s="32"/>
      <c r="JS275" s="32"/>
      <c r="JT275" s="32"/>
      <c r="JU275" s="32"/>
      <c r="JV275" s="32"/>
      <c r="JW275" s="32"/>
      <c r="JX275" s="32"/>
      <c r="JY275" s="32"/>
      <c r="JZ275" s="32"/>
      <c r="KA275" s="32"/>
      <c r="KB275" s="32"/>
      <c r="KC275" s="32"/>
      <c r="KD275" s="32"/>
      <c r="KE275" s="32"/>
      <c r="KF275" s="32"/>
      <c r="KG275" s="32"/>
      <c r="KH275" s="32"/>
      <c r="KI275" s="32"/>
      <c r="KJ275" s="32"/>
      <c r="KK275" s="32"/>
      <c r="KL275" s="32"/>
      <c r="KM275" s="32"/>
      <c r="KN275" s="32"/>
      <c r="KO275" s="32"/>
      <c r="KP275" s="32"/>
      <c r="KQ275" s="32"/>
      <c r="KR275" s="32"/>
      <c r="KS275" s="32"/>
      <c r="KT275" s="32"/>
      <c r="KU275" s="32"/>
      <c r="KV275" s="32"/>
      <c r="KW275" s="32"/>
      <c r="KX275" s="32"/>
      <c r="KY275" s="32"/>
      <c r="KZ275" s="32"/>
      <c r="LA275" s="32"/>
      <c r="LB275" s="32"/>
      <c r="LC275" s="32"/>
      <c r="LD275" s="32"/>
      <c r="LE275" s="32"/>
      <c r="LF275" s="32"/>
      <c r="LG275" s="32"/>
      <c r="LH275" s="32"/>
      <c r="LI275" s="32"/>
      <c r="LJ275" s="32"/>
      <c r="LK275" s="32"/>
      <c r="LL275" s="32"/>
      <c r="LM275" s="32"/>
      <c r="LN275" s="32"/>
      <c r="LO275" s="32"/>
      <c r="LP275" s="32"/>
      <c r="LQ275" s="32"/>
      <c r="LR275" s="32"/>
      <c r="LS275" s="32"/>
      <c r="LT275" s="32"/>
      <c r="LU275" s="32"/>
      <c r="LV275" s="32"/>
      <c r="LW275" s="32"/>
      <c r="LX275" s="32"/>
      <c r="LY275" s="32"/>
      <c r="LZ275" s="32"/>
      <c r="MA275" s="32"/>
      <c r="MB275" s="32"/>
      <c r="MC275" s="32"/>
      <c r="MD275" s="32"/>
      <c r="ME275" s="32"/>
      <c r="MF275" s="32"/>
      <c r="MG275" s="32"/>
      <c r="MH275" s="32"/>
      <c r="MI275" s="32"/>
      <c r="MJ275" s="32"/>
      <c r="MK275" s="32"/>
      <c r="ML275" s="32"/>
      <c r="MM275" s="32"/>
      <c r="MN275" s="32"/>
      <c r="MO275" s="32"/>
      <c r="MP275" s="32"/>
      <c r="MQ275" s="32"/>
      <c r="MR275" s="32"/>
      <c r="MS275" s="32"/>
      <c r="MT275" s="32"/>
      <c r="MU275" s="32"/>
      <c r="MV275" s="32"/>
      <c r="MW275" s="32"/>
      <c r="MX275" s="32"/>
      <c r="MY275" s="32"/>
      <c r="MZ275" s="32"/>
      <c r="NA275" s="32"/>
      <c r="NB275" s="32"/>
      <c r="NC275" s="32"/>
      <c r="ND275" s="32"/>
      <c r="NE275" s="32"/>
      <c r="NF275" s="32"/>
      <c r="NG275" s="32"/>
      <c r="NH275" s="32"/>
      <c r="NI275" s="32"/>
      <c r="NJ275" s="32"/>
      <c r="NK275" s="32"/>
      <c r="NL275" s="32"/>
      <c r="NM275" s="32"/>
      <c r="NN275" s="32"/>
      <c r="NO275" s="32"/>
      <c r="NP275" s="32"/>
      <c r="NQ275" s="32"/>
      <c r="NR275" s="32"/>
      <c r="NS275" s="32"/>
      <c r="NT275" s="32"/>
      <c r="NU275" s="32"/>
      <c r="NV275" s="32"/>
      <c r="NW275" s="32"/>
      <c r="NX275" s="32"/>
      <c r="NY275" s="32"/>
      <c r="NZ275" s="32"/>
      <c r="OA275" s="32"/>
      <c r="OB275" s="32"/>
      <c r="OC275" s="32"/>
      <c r="OD275" s="32"/>
      <c r="OE275" s="32"/>
      <c r="OF275" s="32"/>
      <c r="OG275" s="32"/>
      <c r="OH275" s="32"/>
      <c r="OI275" s="32"/>
      <c r="OJ275" s="32"/>
      <c r="OK275" s="32"/>
      <c r="OL275" s="32"/>
      <c r="OM275" s="32"/>
      <c r="ON275" s="32"/>
      <c r="OO275" s="32"/>
      <c r="OP275" s="32"/>
      <c r="OQ275" s="32"/>
      <c r="OR275" s="32"/>
      <c r="OS275" s="32"/>
      <c r="OT275" s="32"/>
      <c r="OU275" s="32"/>
      <c r="OV275" s="32"/>
      <c r="OW275" s="32"/>
      <c r="OX275" s="32"/>
      <c r="OY275" s="32"/>
      <c r="OZ275" s="32"/>
      <c r="PA275" s="32"/>
      <c r="PB275" s="32"/>
      <c r="PC275" s="32"/>
      <c r="PD275" s="32"/>
      <c r="PE275" s="32"/>
      <c r="PF275" s="32"/>
      <c r="PG275" s="32"/>
      <c r="PH275" s="32"/>
      <c r="PI275" s="32"/>
      <c r="PJ275" s="32"/>
      <c r="PK275" s="32"/>
      <c r="PL275" s="32"/>
      <c r="PM275" s="32"/>
      <c r="PN275" s="32"/>
      <c r="PO275" s="32"/>
      <c r="PP275" s="32"/>
      <c r="PQ275" s="32"/>
      <c r="PR275" s="32"/>
      <c r="PS275" s="32"/>
      <c r="PT275" s="32"/>
      <c r="PU275" s="32"/>
      <c r="PV275" s="32"/>
      <c r="PW275" s="32"/>
      <c r="PX275" s="32"/>
      <c r="PY275" s="32"/>
      <c r="PZ275" s="32"/>
      <c r="QA275" s="32"/>
      <c r="QB275" s="32"/>
      <c r="QC275" s="32"/>
      <c r="QD275" s="32"/>
      <c r="QE275" s="32"/>
      <c r="QF275" s="32"/>
      <c r="QG275" s="32"/>
      <c r="QH275" s="32"/>
      <c r="QI275" s="32"/>
      <c r="QJ275" s="32"/>
      <c r="QK275" s="32"/>
      <c r="QL275" s="32"/>
      <c r="QM275" s="32"/>
      <c r="QN275" s="32"/>
      <c r="QO275" s="32"/>
      <c r="QP275" s="32"/>
      <c r="QQ275" s="32"/>
      <c r="QR275" s="32"/>
      <c r="QS275" s="32"/>
      <c r="QT275" s="32"/>
      <c r="QU275" s="32"/>
      <c r="QV275" s="32"/>
      <c r="QW275" s="32"/>
      <c r="QX275" s="32"/>
      <c r="QY275" s="32"/>
      <c r="QZ275" s="32"/>
      <c r="RA275" s="32"/>
      <c r="RB275" s="32"/>
      <c r="RC275" s="32"/>
      <c r="RD275" s="32"/>
      <c r="RE275" s="32"/>
      <c r="RF275" s="32"/>
      <c r="RG275" s="32"/>
      <c r="RH275" s="32"/>
      <c r="RI275" s="32"/>
      <c r="RJ275" s="32"/>
      <c r="RK275" s="32"/>
      <c r="RL275" s="32"/>
      <c r="RM275" s="32"/>
      <c r="RN275" s="32"/>
      <c r="RO275" s="32"/>
      <c r="RP275" s="32"/>
      <c r="RQ275" s="32"/>
      <c r="RR275" s="32"/>
      <c r="RS275" s="32"/>
      <c r="RT275" s="32"/>
      <c r="RU275" s="32"/>
      <c r="RV275" s="32"/>
      <c r="RW275" s="32"/>
      <c r="RX275" s="32"/>
      <c r="RY275" s="32"/>
      <c r="RZ275" s="32"/>
      <c r="SA275" s="32"/>
      <c r="SB275" s="32"/>
      <c r="SC275" s="32"/>
      <c r="SD275" s="32"/>
      <c r="SE275" s="32"/>
      <c r="SF275" s="32"/>
      <c r="SG275" s="32"/>
      <c r="SH275" s="32"/>
      <c r="SI275" s="32"/>
      <c r="SJ275" s="32"/>
      <c r="SK275" s="32"/>
      <c r="SL275" s="32"/>
      <c r="SM275" s="32"/>
      <c r="SN275" s="32"/>
      <c r="SO275" s="32"/>
      <c r="SP275" s="32"/>
      <c r="SQ275" s="32"/>
      <c r="SR275" s="32"/>
      <c r="SS275" s="32"/>
      <c r="ST275" s="32"/>
      <c r="SU275" s="32"/>
      <c r="SV275" s="32"/>
      <c r="SW275" s="32"/>
      <c r="SX275" s="32"/>
      <c r="SY275" s="32"/>
      <c r="SZ275" s="32"/>
      <c r="TA275" s="32"/>
      <c r="TB275" s="32"/>
      <c r="TC275" s="32"/>
      <c r="TD275" s="32"/>
      <c r="TE275" s="32"/>
      <c r="TF275" s="32"/>
      <c r="TG275" s="32"/>
      <c r="TH275" s="32"/>
      <c r="TI275" s="32"/>
      <c r="TJ275" s="32"/>
      <c r="TK275" s="32"/>
      <c r="TL275" s="32"/>
      <c r="TM275" s="32"/>
      <c r="TN275" s="32"/>
      <c r="TO275" s="32"/>
      <c r="TP275" s="32"/>
      <c r="TQ275" s="32"/>
      <c r="TR275" s="32"/>
      <c r="TS275" s="32"/>
      <c r="TT275" s="32"/>
      <c r="TU275" s="32"/>
      <c r="TV275" s="32"/>
      <c r="TW275" s="32"/>
      <c r="TX275" s="32"/>
      <c r="TY275" s="32"/>
      <c r="TZ275" s="32"/>
      <c r="UA275" s="32"/>
      <c r="UB275" s="32"/>
      <c r="UC275" s="32"/>
      <c r="UD275" s="32"/>
      <c r="UE275" s="32"/>
      <c r="UF275" s="32"/>
      <c r="UG275" s="32"/>
      <c r="UH275" s="32"/>
      <c r="UI275" s="32"/>
      <c r="UJ275" s="32"/>
      <c r="UK275" s="32"/>
      <c r="UL275" s="32"/>
      <c r="UM275" s="32"/>
      <c r="UN275" s="32"/>
      <c r="UO275" s="32"/>
      <c r="UP275" s="32"/>
      <c r="UQ275" s="32"/>
      <c r="UR275" s="32"/>
      <c r="US275" s="32"/>
      <c r="UT275" s="32"/>
      <c r="UU275" s="32"/>
      <c r="UV275" s="32"/>
      <c r="UW275" s="32"/>
      <c r="UX275" s="32"/>
      <c r="UY275" s="32"/>
      <c r="UZ275" s="32"/>
      <c r="VA275" s="32"/>
      <c r="VB275" s="32"/>
      <c r="VC275" s="32"/>
      <c r="VD275" s="32"/>
      <c r="VE275" s="32"/>
      <c r="VF275" s="32"/>
      <c r="VG275" s="32"/>
      <c r="VH275" s="32"/>
      <c r="VI275" s="32"/>
      <c r="VJ275" s="32"/>
      <c r="VK275" s="32"/>
      <c r="VL275" s="32"/>
      <c r="VM275" s="32"/>
      <c r="VN275" s="32"/>
      <c r="VO275" s="32"/>
      <c r="VP275" s="32"/>
      <c r="VQ275" s="32"/>
      <c r="VR275" s="32"/>
      <c r="VS275" s="32"/>
      <c r="VT275" s="32"/>
      <c r="VU275" s="32"/>
      <c r="VV275" s="32"/>
      <c r="VW275" s="32"/>
      <c r="VX275" s="32"/>
      <c r="VY275" s="32"/>
      <c r="VZ275" s="32"/>
      <c r="WA275" s="32"/>
      <c r="WB275" s="32"/>
      <c r="WC275" s="32"/>
      <c r="WD275" s="32"/>
      <c r="WE275" s="32"/>
      <c r="WF275" s="32"/>
      <c r="WG275" s="32"/>
      <c r="WH275" s="32"/>
      <c r="WI275" s="32"/>
      <c r="WJ275" s="32"/>
      <c r="WK275" s="32"/>
      <c r="WL275" s="32"/>
      <c r="WM275" s="32"/>
      <c r="WN275" s="32"/>
      <c r="WO275" s="32"/>
      <c r="WP275" s="32"/>
      <c r="WQ275" s="32"/>
      <c r="WR275" s="32"/>
      <c r="WS275" s="32"/>
      <c r="WT275" s="32"/>
      <c r="WU275" s="32"/>
      <c r="WV275" s="32"/>
      <c r="WW275" s="32"/>
      <c r="WX275" s="32"/>
      <c r="WY275" s="32"/>
      <c r="WZ275" s="32"/>
      <c r="XA275" s="32"/>
      <c r="XB275" s="32"/>
      <c r="XC275" s="32"/>
      <c r="XD275" s="32"/>
      <c r="XE275" s="32"/>
      <c r="XF275" s="32"/>
      <c r="XG275" s="32"/>
      <c r="XH275" s="32"/>
      <c r="XI275" s="32"/>
      <c r="XJ275" s="32"/>
      <c r="XK275" s="32"/>
      <c r="XL275" s="32"/>
      <c r="XM275" s="32"/>
      <c r="XN275" s="32"/>
      <c r="XO275" s="32"/>
      <c r="XP275" s="32"/>
      <c r="XQ275" s="32"/>
      <c r="XR275" s="32"/>
      <c r="XS275" s="32"/>
      <c r="XT275" s="32"/>
      <c r="XU275" s="32"/>
      <c r="XV275" s="32"/>
      <c r="XW275" s="32"/>
      <c r="XX275" s="32"/>
      <c r="XY275" s="32"/>
      <c r="XZ275" s="32"/>
      <c r="YA275" s="32"/>
      <c r="YB275" s="32"/>
      <c r="YC275" s="32"/>
      <c r="YD275" s="32"/>
      <c r="YE275" s="32"/>
      <c r="YF275" s="32"/>
      <c r="YG275" s="32"/>
      <c r="YH275" s="32"/>
      <c r="YI275" s="32"/>
      <c r="YJ275" s="32"/>
      <c r="YK275" s="32"/>
      <c r="YL275" s="32"/>
      <c r="YM275" s="32"/>
      <c r="YN275" s="32"/>
      <c r="YO275" s="32"/>
      <c r="YP275" s="32"/>
      <c r="YQ275" s="32"/>
      <c r="YR275" s="32"/>
      <c r="YS275" s="32"/>
      <c r="YT275" s="32"/>
      <c r="YU275" s="32"/>
      <c r="YV275" s="32"/>
      <c r="YW275" s="32"/>
      <c r="YX275" s="32"/>
      <c r="YY275" s="32"/>
      <c r="YZ275" s="32"/>
      <c r="ZA275" s="32"/>
      <c r="ZB275" s="32"/>
      <c r="ZC275" s="32"/>
      <c r="ZD275" s="32"/>
      <c r="ZE275" s="32"/>
      <c r="ZF275" s="32"/>
      <c r="ZG275" s="32"/>
      <c r="ZH275" s="32"/>
      <c r="ZI275" s="32"/>
      <c r="ZJ275" s="32"/>
      <c r="ZK275" s="32"/>
      <c r="ZL275" s="32"/>
      <c r="ZM275" s="32"/>
      <c r="ZN275" s="32"/>
      <c r="ZO275" s="32"/>
      <c r="ZP275" s="32"/>
      <c r="ZQ275" s="32"/>
      <c r="ZR275" s="32"/>
      <c r="ZS275" s="32"/>
      <c r="ZT275" s="32"/>
      <c r="ZU275" s="32"/>
      <c r="ZV275" s="32"/>
      <c r="ZW275" s="32"/>
      <c r="ZX275" s="32"/>
      <c r="ZY275" s="32"/>
      <c r="ZZ275" s="32"/>
      <c r="AAA275" s="32"/>
      <c r="AAB275" s="32"/>
      <c r="AAC275" s="32"/>
      <c r="AAD275" s="32"/>
      <c r="AAE275" s="32"/>
      <c r="AAF275" s="32"/>
      <c r="AAG275" s="32"/>
      <c r="AAH275" s="32"/>
      <c r="AAI275" s="32"/>
      <c r="AAJ275" s="32"/>
      <c r="AAK275" s="32"/>
      <c r="AAL275" s="32"/>
      <c r="AAM275" s="32"/>
      <c r="AAN275" s="32"/>
      <c r="AAO275" s="32"/>
      <c r="AAP275" s="32"/>
      <c r="AAQ275" s="32"/>
      <c r="AAR275" s="32"/>
      <c r="AAS275" s="32"/>
      <c r="AAT275" s="32"/>
      <c r="AAU275" s="32"/>
      <c r="AAV275" s="32"/>
      <c r="AAW275" s="32"/>
      <c r="AAX275" s="32"/>
      <c r="AAY275" s="32"/>
      <c r="AAZ275" s="32"/>
      <c r="ABA275" s="32"/>
      <c r="ABB275" s="32"/>
      <c r="ABC275" s="32"/>
      <c r="ABD275" s="32"/>
      <c r="ABE275" s="32"/>
      <c r="ABF275" s="32"/>
      <c r="ABG275" s="32"/>
      <c r="ABH275" s="32"/>
      <c r="ABI275" s="32"/>
      <c r="ABJ275" s="32"/>
      <c r="ABK275" s="32"/>
      <c r="ABL275" s="32"/>
      <c r="ABM275" s="32"/>
      <c r="ABN275" s="32"/>
      <c r="ABO275" s="32"/>
      <c r="ABP275" s="32"/>
      <c r="ABQ275" s="32"/>
      <c r="ABR275" s="32"/>
      <c r="ABS275" s="32"/>
      <c r="ABT275" s="32"/>
      <c r="ABU275" s="32"/>
      <c r="ABV275" s="32"/>
      <c r="ABW275" s="32"/>
      <c r="ABX275" s="32"/>
      <c r="ABY275" s="32"/>
      <c r="ABZ275" s="32"/>
      <c r="ACA275" s="32"/>
      <c r="ACB275" s="32"/>
      <c r="ACC275" s="32"/>
      <c r="ACD275" s="32"/>
      <c r="ACE275" s="32"/>
      <c r="ACF275" s="32"/>
      <c r="ACG275" s="32"/>
      <c r="ACH275" s="32"/>
      <c r="ACI275" s="32"/>
      <c r="ACJ275" s="32"/>
      <c r="ACK275" s="32"/>
      <c r="ACL275" s="32"/>
      <c r="ACM275" s="32"/>
      <c r="ACN275" s="32"/>
      <c r="ACO275" s="32"/>
      <c r="ACP275" s="32"/>
      <c r="ACQ275" s="32"/>
      <c r="ACR275" s="32"/>
      <c r="ACS275" s="32"/>
      <c r="ACT275" s="32"/>
      <c r="ACU275" s="32"/>
      <c r="ACV275" s="32"/>
      <c r="ACW275" s="32"/>
      <c r="ACX275" s="32"/>
      <c r="ACY275" s="32"/>
      <c r="ACZ275" s="32"/>
      <c r="ADA275" s="32"/>
      <c r="ADB275" s="32"/>
      <c r="ADC275" s="32"/>
      <c r="ADD275" s="32"/>
      <c r="ADE275" s="32"/>
      <c r="ADF275" s="32"/>
      <c r="ADG275" s="32"/>
      <c r="ADH275" s="32"/>
      <c r="ADI275" s="32"/>
      <c r="ADJ275" s="32"/>
      <c r="ADK275" s="32"/>
      <c r="ADL275" s="32"/>
      <c r="ADM275" s="32"/>
      <c r="ADN275" s="32"/>
      <c r="ADO275" s="32"/>
      <c r="ADP275" s="32"/>
      <c r="ADQ275" s="32"/>
      <c r="ADR275" s="32"/>
      <c r="ADS275" s="32"/>
      <c r="ADT275" s="32"/>
      <c r="ADU275" s="32"/>
      <c r="ADV275" s="32"/>
      <c r="ADW275" s="32"/>
      <c r="ADX275" s="32"/>
      <c r="ADY275" s="32"/>
      <c r="ADZ275" s="32"/>
      <c r="AEA275" s="32"/>
      <c r="AEB275" s="32"/>
      <c r="AEC275" s="32"/>
      <c r="AED275" s="32"/>
      <c r="AEE275" s="32"/>
      <c r="AEF275" s="32"/>
      <c r="AEG275" s="32"/>
      <c r="AEH275" s="32"/>
      <c r="AEI275" s="32"/>
      <c r="AEJ275" s="32"/>
      <c r="AEK275" s="32"/>
      <c r="AEL275" s="32"/>
      <c r="AEM275" s="32"/>
      <c r="AEN275" s="32"/>
      <c r="AEO275" s="32"/>
      <c r="AEP275" s="32"/>
      <c r="AEQ275" s="32"/>
      <c r="AER275" s="32"/>
      <c r="AES275" s="32"/>
      <c r="AET275" s="32"/>
      <c r="AEU275" s="32"/>
      <c r="AEV275" s="32"/>
      <c r="AEW275" s="32"/>
      <c r="AEX275" s="32"/>
      <c r="AEY275" s="32"/>
      <c r="AEZ275" s="32"/>
      <c r="AFA275" s="32"/>
      <c r="AFB275" s="32"/>
      <c r="AFC275" s="32"/>
      <c r="AFD275" s="32"/>
      <c r="AFE275" s="32"/>
      <c r="AFF275" s="32"/>
      <c r="AFG275" s="32"/>
      <c r="AFH275" s="32"/>
      <c r="AFI275" s="32"/>
      <c r="AFJ275" s="32"/>
      <c r="AFK275" s="32"/>
      <c r="AFL275" s="32"/>
      <c r="AFM275" s="32"/>
      <c r="AFN275" s="32"/>
      <c r="AFO275" s="32"/>
      <c r="AFP275" s="32"/>
      <c r="AFQ275" s="32"/>
      <c r="AFR275" s="32"/>
      <c r="AFS275" s="32"/>
      <c r="AFT275" s="32"/>
      <c r="AFU275" s="32"/>
      <c r="AFV275" s="32"/>
      <c r="AFW275" s="32"/>
      <c r="AFX275" s="32"/>
      <c r="AFY275" s="32"/>
      <c r="AFZ275" s="32"/>
      <c r="AGA275" s="32"/>
      <c r="AGB275" s="32"/>
      <c r="AGC275" s="32"/>
      <c r="AGD275" s="32"/>
      <c r="AGE275" s="32"/>
      <c r="AGF275" s="32"/>
      <c r="AGG275" s="32"/>
      <c r="AGH275" s="32"/>
      <c r="AGI275" s="32"/>
      <c r="AGJ275" s="32"/>
      <c r="AGK275" s="32"/>
      <c r="AGL275" s="32"/>
      <c r="AGM275" s="32"/>
      <c r="AGN275" s="32"/>
      <c r="AGO275" s="32"/>
      <c r="AGP275" s="32"/>
      <c r="AGQ275" s="32"/>
      <c r="AGR275" s="32"/>
      <c r="AGS275" s="32"/>
      <c r="AGT275" s="32"/>
      <c r="AGU275" s="32"/>
      <c r="AGV275" s="32"/>
      <c r="AGW275" s="32"/>
      <c r="AGX275" s="32"/>
      <c r="AGY275" s="32"/>
      <c r="AGZ275" s="32"/>
      <c r="AHA275" s="32"/>
      <c r="AHB275" s="32"/>
      <c r="AHC275" s="32"/>
      <c r="AHD275" s="32"/>
      <c r="AHE275" s="32"/>
      <c r="AHF275" s="32"/>
      <c r="AHG275" s="32"/>
      <c r="AHH275" s="32"/>
      <c r="AHI275" s="32"/>
      <c r="AHJ275" s="32"/>
      <c r="AHK275" s="32"/>
      <c r="AHL275" s="32"/>
      <c r="AHM275" s="32"/>
      <c r="AHN275" s="32"/>
      <c r="AHO275" s="32"/>
      <c r="AHP275" s="32"/>
      <c r="AHQ275" s="32"/>
      <c r="AHR275" s="32"/>
      <c r="AHS275" s="32"/>
      <c r="AHT275" s="32"/>
      <c r="AHU275" s="32"/>
      <c r="AHV275" s="32"/>
      <c r="AHW275" s="32"/>
      <c r="AHX275" s="32"/>
      <c r="AHY275" s="32"/>
      <c r="AHZ275" s="32"/>
      <c r="AIA275" s="32"/>
      <c r="AIB275" s="32"/>
      <c r="AIC275" s="32"/>
      <c r="AID275" s="32"/>
      <c r="AIE275" s="32"/>
      <c r="AIF275" s="32"/>
      <c r="AIG275" s="32"/>
      <c r="AIH275" s="32"/>
      <c r="AII275" s="32"/>
      <c r="AIJ275" s="32"/>
      <c r="AIK275" s="32"/>
      <c r="AIL275" s="32"/>
      <c r="AIM275" s="32"/>
      <c r="AIN275" s="32"/>
      <c r="AIO275" s="32"/>
      <c r="AIP275" s="32"/>
      <c r="AIQ275" s="32"/>
      <c r="AIR275" s="32"/>
      <c r="AIS275" s="32"/>
      <c r="AIT275" s="32"/>
      <c r="AIU275" s="32"/>
      <c r="AIV275" s="32"/>
      <c r="AIW275" s="32"/>
      <c r="AIX275" s="32"/>
      <c r="AIY275" s="32"/>
      <c r="AIZ275" s="32"/>
      <c r="AJA275" s="32"/>
      <c r="AJB275" s="32"/>
      <c r="AJC275" s="32"/>
      <c r="AJD275" s="32"/>
      <c r="AJE275" s="32"/>
      <c r="AJF275" s="32"/>
      <c r="AJG275" s="32"/>
      <c r="AJH275" s="32"/>
      <c r="AJI275" s="32"/>
      <c r="AJJ275" s="32"/>
      <c r="AJK275" s="32"/>
      <c r="AJL275" s="32"/>
      <c r="AJM275" s="32"/>
      <c r="AJN275" s="32"/>
      <c r="AJO275" s="32"/>
      <c r="AJP275" s="32"/>
      <c r="AJQ275" s="32"/>
      <c r="AJR275" s="32"/>
      <c r="AJS275" s="32"/>
      <c r="AJT275" s="32"/>
      <c r="AJU275" s="32"/>
      <c r="AJV275" s="32"/>
      <c r="AJW275" s="32"/>
      <c r="AJX275" s="32"/>
      <c r="AJY275" s="32"/>
      <c r="AJZ275" s="32"/>
      <c r="AKA275" s="32"/>
      <c r="AKB275" s="32"/>
      <c r="AKC275" s="32"/>
      <c r="AKD275" s="32"/>
      <c r="AKE275" s="32"/>
      <c r="AKF275" s="32"/>
      <c r="AKG275" s="32"/>
      <c r="AKH275" s="32"/>
      <c r="AKI275" s="32"/>
      <c r="AKJ275" s="32"/>
      <c r="AKK275" s="32"/>
      <c r="AKL275" s="32"/>
      <c r="AKM275" s="32"/>
      <c r="AKN275" s="32"/>
      <c r="AKO275" s="32"/>
      <c r="AKP275" s="32"/>
      <c r="AKQ275" s="32"/>
      <c r="AKR275" s="32"/>
      <c r="AKS275" s="32"/>
      <c r="AKT275" s="32"/>
      <c r="AKU275" s="32"/>
      <c r="AKV275" s="32"/>
      <c r="AKW275" s="32"/>
      <c r="AKX275" s="32"/>
      <c r="AKY275" s="32"/>
      <c r="AKZ275" s="32"/>
      <c r="ALA275" s="32"/>
      <c r="ALB275" s="32"/>
      <c r="ALC275" s="32"/>
      <c r="ALD275" s="32"/>
      <c r="ALE275" s="32"/>
      <c r="ALF275" s="32"/>
      <c r="ALG275" s="32"/>
      <c r="ALH275" s="32"/>
      <c r="ALI275" s="32"/>
      <c r="ALJ275" s="32"/>
      <c r="ALK275" s="32"/>
      <c r="ALL275" s="32"/>
      <c r="ALM275" s="32"/>
      <c r="ALN275" s="32"/>
      <c r="ALO275" s="32"/>
      <c r="ALP275" s="32"/>
      <c r="ALQ275" s="32"/>
      <c r="ALR275" s="32"/>
      <c r="ALS275" s="32"/>
      <c r="ALT275" s="32"/>
      <c r="ALU275" s="32"/>
      <c r="ALV275" s="32"/>
      <c r="ALW275" s="32"/>
      <c r="ALX275" s="32"/>
      <c r="ALY275" s="32"/>
      <c r="ALZ275" s="32"/>
      <c r="AMA275" s="32"/>
      <c r="AMB275" s="32"/>
      <c r="AMC275" s="32"/>
      <c r="AMD275" s="32"/>
      <c r="AME275" s="32"/>
      <c r="AMF275" s="32"/>
      <c r="AMG275" s="32"/>
      <c r="AMH275" s="32"/>
      <c r="AMI275" s="32"/>
      <c r="AMJ275" s="32"/>
      <c r="AMK275" s="32"/>
      <c r="AML275" s="32"/>
      <c r="AMM275" s="32"/>
      <c r="AMN275" s="32"/>
      <c r="AMO275" s="32"/>
      <c r="AMP275" s="32"/>
      <c r="AMQ275" s="32"/>
      <c r="AMR275" s="32"/>
      <c r="AMS275" s="32"/>
      <c r="AMT275" s="32"/>
      <c r="AMU275" s="32"/>
      <c r="AMV275" s="32"/>
      <c r="AMW275" s="32"/>
    </row>
    <row r="276" spans="1:1037" ht="116.25" hidden="1" thickTop="1" thickBot="1" x14ac:dyDescent="0.25">
      <c r="A276" s="23" t="s">
        <v>1716</v>
      </c>
      <c r="B276" s="23" t="s">
        <v>295</v>
      </c>
      <c r="C276" s="23" t="s">
        <v>37</v>
      </c>
      <c r="D276" s="23" t="s">
        <v>83</v>
      </c>
      <c r="E276" s="23" t="s">
        <v>1052</v>
      </c>
      <c r="F276" s="23" t="s">
        <v>1063</v>
      </c>
      <c r="G276" s="23" t="s">
        <v>1062</v>
      </c>
      <c r="H276" s="23" t="s">
        <v>1055</v>
      </c>
      <c r="I276" s="23" t="s">
        <v>444</v>
      </c>
      <c r="J276" s="189" t="str">
        <f>+VLOOKUP(I276,Feuil1!A:C,2,FALSE)</f>
        <v>R2-1-1-7</v>
      </c>
      <c r="K276" s="23"/>
      <c r="L276" s="23"/>
      <c r="M276" s="59">
        <v>4</v>
      </c>
      <c r="N276" s="60">
        <v>4</v>
      </c>
      <c r="O276" s="42">
        <f t="shared" si="20"/>
        <v>16</v>
      </c>
      <c r="P276" s="42">
        <f t="shared" si="21"/>
        <v>3</v>
      </c>
      <c r="Q276" s="45" t="s">
        <v>980</v>
      </c>
      <c r="R276" s="59">
        <v>5</v>
      </c>
      <c r="S276" s="25"/>
      <c r="T276" s="59">
        <v>5</v>
      </c>
      <c r="U276" s="25"/>
      <c r="V276" s="59">
        <v>5</v>
      </c>
      <c r="W276" s="41">
        <f t="shared" si="22"/>
        <v>15</v>
      </c>
      <c r="X276" s="50">
        <f t="shared" si="23"/>
        <v>1</v>
      </c>
      <c r="Y276" s="52">
        <f t="shared" si="24"/>
        <v>3</v>
      </c>
      <c r="Z276" s="23"/>
      <c r="AA276" s="57"/>
      <c r="AB276" s="29"/>
      <c r="AC276" s="29"/>
      <c r="AD276" s="29" t="s">
        <v>1633</v>
      </c>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2"/>
      <c r="FH276" s="32"/>
      <c r="FI276" s="32"/>
      <c r="FJ276" s="32"/>
      <c r="FK276" s="32"/>
      <c r="FL276" s="32"/>
      <c r="FM276" s="32"/>
      <c r="FN276" s="32"/>
      <c r="FO276" s="32"/>
      <c r="FP276" s="32"/>
      <c r="FQ276" s="32"/>
      <c r="FR276" s="32"/>
      <c r="FS276" s="32"/>
      <c r="FT276" s="32"/>
      <c r="FU276" s="32"/>
      <c r="FV276" s="32"/>
      <c r="FW276" s="32"/>
      <c r="FX276" s="32"/>
      <c r="FY276" s="32"/>
      <c r="FZ276" s="32"/>
      <c r="GA276" s="32"/>
      <c r="GB276" s="32"/>
      <c r="GC276" s="32"/>
      <c r="GD276" s="32"/>
      <c r="GE276" s="32"/>
      <c r="GF276" s="32"/>
      <c r="GG276" s="32"/>
      <c r="GH276" s="32"/>
      <c r="GI276" s="32"/>
      <c r="GJ276" s="32"/>
      <c r="GK276" s="32"/>
      <c r="GL276" s="32"/>
      <c r="GM276" s="32"/>
      <c r="GN276" s="32"/>
      <c r="GO276" s="32"/>
      <c r="GP276" s="32"/>
      <c r="GQ276" s="32"/>
      <c r="GR276" s="32"/>
      <c r="GS276" s="32"/>
      <c r="GT276" s="32"/>
      <c r="GU276" s="32"/>
      <c r="GV276" s="32"/>
      <c r="GW276" s="32"/>
      <c r="GX276" s="32"/>
      <c r="GY276" s="32"/>
      <c r="GZ276" s="32"/>
      <c r="HA276" s="32"/>
      <c r="HB276" s="32"/>
      <c r="HC276" s="32"/>
      <c r="HD276" s="32"/>
      <c r="HE276" s="32"/>
      <c r="HF276" s="32"/>
      <c r="HG276" s="32"/>
      <c r="HH276" s="32"/>
      <c r="HI276" s="32"/>
      <c r="HJ276" s="32"/>
      <c r="HK276" s="32"/>
      <c r="HL276" s="32"/>
      <c r="HM276" s="32"/>
      <c r="HN276" s="32"/>
      <c r="HO276" s="32"/>
      <c r="HP276" s="32"/>
      <c r="HQ276" s="32"/>
      <c r="HR276" s="32"/>
      <c r="HS276" s="32"/>
      <c r="HT276" s="32"/>
      <c r="HU276" s="32"/>
      <c r="HV276" s="32"/>
      <c r="HW276" s="32"/>
      <c r="HX276" s="32"/>
      <c r="HY276" s="32"/>
      <c r="HZ276" s="32"/>
      <c r="IA276" s="32"/>
      <c r="IB276" s="32"/>
      <c r="IC276" s="32"/>
      <c r="ID276" s="32"/>
      <c r="IE276" s="32"/>
      <c r="IF276" s="32"/>
      <c r="IG276" s="32"/>
      <c r="IH276" s="32"/>
      <c r="II276" s="32"/>
      <c r="IJ276" s="32"/>
      <c r="IK276" s="32"/>
      <c r="IL276" s="32"/>
      <c r="IM276" s="32"/>
      <c r="IN276" s="32"/>
      <c r="IO276" s="32"/>
      <c r="IP276" s="32"/>
      <c r="IQ276" s="32"/>
      <c r="IR276" s="32"/>
      <c r="IS276" s="32"/>
      <c r="IT276" s="32"/>
      <c r="IU276" s="32"/>
      <c r="IV276" s="32"/>
      <c r="IW276" s="32"/>
      <c r="IX276" s="32"/>
      <c r="IY276" s="32"/>
      <c r="IZ276" s="32"/>
      <c r="JA276" s="32"/>
      <c r="JB276" s="32"/>
      <c r="JC276" s="32"/>
      <c r="JD276" s="32"/>
      <c r="JE276" s="32"/>
      <c r="JF276" s="32"/>
      <c r="JG276" s="32"/>
      <c r="JH276" s="32"/>
      <c r="JI276" s="32"/>
      <c r="JJ276" s="32"/>
      <c r="JK276" s="32"/>
      <c r="JL276" s="32"/>
      <c r="JM276" s="32"/>
      <c r="JN276" s="32"/>
      <c r="JO276" s="32"/>
      <c r="JP276" s="32"/>
      <c r="JQ276" s="32"/>
      <c r="JR276" s="32"/>
      <c r="JS276" s="32"/>
      <c r="JT276" s="32"/>
      <c r="JU276" s="32"/>
      <c r="JV276" s="32"/>
      <c r="JW276" s="32"/>
      <c r="JX276" s="32"/>
      <c r="JY276" s="32"/>
      <c r="JZ276" s="32"/>
      <c r="KA276" s="32"/>
      <c r="KB276" s="32"/>
      <c r="KC276" s="32"/>
      <c r="KD276" s="32"/>
      <c r="KE276" s="32"/>
      <c r="KF276" s="32"/>
      <c r="KG276" s="32"/>
      <c r="KH276" s="32"/>
      <c r="KI276" s="32"/>
      <c r="KJ276" s="32"/>
      <c r="KK276" s="32"/>
      <c r="KL276" s="32"/>
      <c r="KM276" s="32"/>
      <c r="KN276" s="32"/>
      <c r="KO276" s="32"/>
      <c r="KP276" s="32"/>
      <c r="KQ276" s="32"/>
      <c r="KR276" s="32"/>
      <c r="KS276" s="32"/>
      <c r="KT276" s="32"/>
      <c r="KU276" s="32"/>
      <c r="KV276" s="32"/>
      <c r="KW276" s="32"/>
      <c r="KX276" s="32"/>
      <c r="KY276" s="32"/>
      <c r="KZ276" s="32"/>
      <c r="LA276" s="32"/>
      <c r="LB276" s="32"/>
      <c r="LC276" s="32"/>
      <c r="LD276" s="32"/>
      <c r="LE276" s="32"/>
      <c r="LF276" s="32"/>
      <c r="LG276" s="32"/>
      <c r="LH276" s="32"/>
      <c r="LI276" s="32"/>
      <c r="LJ276" s="32"/>
      <c r="LK276" s="32"/>
      <c r="LL276" s="32"/>
      <c r="LM276" s="32"/>
      <c r="LN276" s="32"/>
      <c r="LO276" s="32"/>
      <c r="LP276" s="32"/>
      <c r="LQ276" s="32"/>
      <c r="LR276" s="32"/>
      <c r="LS276" s="32"/>
      <c r="LT276" s="32"/>
      <c r="LU276" s="32"/>
      <c r="LV276" s="32"/>
      <c r="LW276" s="32"/>
      <c r="LX276" s="32"/>
      <c r="LY276" s="32"/>
      <c r="LZ276" s="32"/>
      <c r="MA276" s="32"/>
      <c r="MB276" s="32"/>
      <c r="MC276" s="32"/>
      <c r="MD276" s="32"/>
      <c r="ME276" s="32"/>
      <c r="MF276" s="32"/>
      <c r="MG276" s="32"/>
      <c r="MH276" s="32"/>
      <c r="MI276" s="32"/>
      <c r="MJ276" s="32"/>
      <c r="MK276" s="32"/>
      <c r="ML276" s="32"/>
      <c r="MM276" s="32"/>
      <c r="MN276" s="32"/>
      <c r="MO276" s="32"/>
      <c r="MP276" s="32"/>
      <c r="MQ276" s="32"/>
      <c r="MR276" s="32"/>
      <c r="MS276" s="32"/>
      <c r="MT276" s="32"/>
      <c r="MU276" s="32"/>
      <c r="MV276" s="32"/>
      <c r="MW276" s="32"/>
      <c r="MX276" s="32"/>
      <c r="MY276" s="32"/>
      <c r="MZ276" s="32"/>
      <c r="NA276" s="32"/>
      <c r="NB276" s="32"/>
      <c r="NC276" s="32"/>
      <c r="ND276" s="32"/>
      <c r="NE276" s="32"/>
      <c r="NF276" s="32"/>
      <c r="NG276" s="32"/>
      <c r="NH276" s="32"/>
      <c r="NI276" s="32"/>
      <c r="NJ276" s="32"/>
      <c r="NK276" s="32"/>
      <c r="NL276" s="32"/>
      <c r="NM276" s="32"/>
      <c r="NN276" s="32"/>
      <c r="NO276" s="32"/>
      <c r="NP276" s="32"/>
      <c r="NQ276" s="32"/>
      <c r="NR276" s="32"/>
      <c r="NS276" s="32"/>
      <c r="NT276" s="32"/>
      <c r="NU276" s="32"/>
      <c r="NV276" s="32"/>
      <c r="NW276" s="32"/>
      <c r="NX276" s="32"/>
      <c r="NY276" s="32"/>
      <c r="NZ276" s="32"/>
      <c r="OA276" s="32"/>
      <c r="OB276" s="32"/>
      <c r="OC276" s="32"/>
      <c r="OD276" s="32"/>
      <c r="OE276" s="32"/>
      <c r="OF276" s="32"/>
      <c r="OG276" s="32"/>
      <c r="OH276" s="32"/>
      <c r="OI276" s="32"/>
      <c r="OJ276" s="32"/>
      <c r="OK276" s="32"/>
      <c r="OL276" s="32"/>
      <c r="OM276" s="32"/>
      <c r="ON276" s="32"/>
      <c r="OO276" s="32"/>
      <c r="OP276" s="32"/>
      <c r="OQ276" s="32"/>
      <c r="OR276" s="32"/>
      <c r="OS276" s="32"/>
      <c r="OT276" s="32"/>
      <c r="OU276" s="32"/>
      <c r="OV276" s="32"/>
      <c r="OW276" s="32"/>
      <c r="OX276" s="32"/>
      <c r="OY276" s="32"/>
      <c r="OZ276" s="32"/>
      <c r="PA276" s="32"/>
      <c r="PB276" s="32"/>
      <c r="PC276" s="32"/>
      <c r="PD276" s="32"/>
      <c r="PE276" s="32"/>
      <c r="PF276" s="32"/>
      <c r="PG276" s="32"/>
      <c r="PH276" s="32"/>
      <c r="PI276" s="32"/>
      <c r="PJ276" s="32"/>
      <c r="PK276" s="32"/>
      <c r="PL276" s="32"/>
      <c r="PM276" s="32"/>
      <c r="PN276" s="32"/>
      <c r="PO276" s="32"/>
      <c r="PP276" s="32"/>
      <c r="PQ276" s="32"/>
      <c r="PR276" s="32"/>
      <c r="PS276" s="32"/>
      <c r="PT276" s="32"/>
      <c r="PU276" s="32"/>
      <c r="PV276" s="32"/>
      <c r="PW276" s="32"/>
      <c r="PX276" s="32"/>
      <c r="PY276" s="32"/>
      <c r="PZ276" s="32"/>
      <c r="QA276" s="32"/>
      <c r="QB276" s="32"/>
      <c r="QC276" s="32"/>
      <c r="QD276" s="32"/>
      <c r="QE276" s="32"/>
      <c r="QF276" s="32"/>
      <c r="QG276" s="32"/>
      <c r="QH276" s="32"/>
      <c r="QI276" s="32"/>
      <c r="QJ276" s="32"/>
      <c r="QK276" s="32"/>
      <c r="QL276" s="32"/>
      <c r="QM276" s="32"/>
      <c r="QN276" s="32"/>
      <c r="QO276" s="32"/>
      <c r="QP276" s="32"/>
      <c r="QQ276" s="32"/>
      <c r="QR276" s="32"/>
      <c r="QS276" s="32"/>
      <c r="QT276" s="32"/>
      <c r="QU276" s="32"/>
      <c r="QV276" s="32"/>
      <c r="QW276" s="32"/>
      <c r="QX276" s="32"/>
      <c r="QY276" s="32"/>
      <c r="QZ276" s="32"/>
      <c r="RA276" s="32"/>
      <c r="RB276" s="32"/>
      <c r="RC276" s="32"/>
      <c r="RD276" s="32"/>
      <c r="RE276" s="32"/>
      <c r="RF276" s="32"/>
      <c r="RG276" s="32"/>
      <c r="RH276" s="32"/>
      <c r="RI276" s="32"/>
      <c r="RJ276" s="32"/>
      <c r="RK276" s="32"/>
      <c r="RL276" s="32"/>
      <c r="RM276" s="32"/>
      <c r="RN276" s="32"/>
      <c r="RO276" s="32"/>
      <c r="RP276" s="32"/>
      <c r="RQ276" s="32"/>
      <c r="RR276" s="32"/>
      <c r="RS276" s="32"/>
      <c r="RT276" s="32"/>
      <c r="RU276" s="32"/>
      <c r="RV276" s="32"/>
      <c r="RW276" s="32"/>
      <c r="RX276" s="32"/>
      <c r="RY276" s="32"/>
      <c r="RZ276" s="32"/>
      <c r="SA276" s="32"/>
      <c r="SB276" s="32"/>
      <c r="SC276" s="32"/>
      <c r="SD276" s="32"/>
      <c r="SE276" s="32"/>
      <c r="SF276" s="32"/>
      <c r="SG276" s="32"/>
      <c r="SH276" s="32"/>
      <c r="SI276" s="32"/>
      <c r="SJ276" s="32"/>
      <c r="SK276" s="32"/>
      <c r="SL276" s="32"/>
      <c r="SM276" s="32"/>
      <c r="SN276" s="32"/>
      <c r="SO276" s="32"/>
      <c r="SP276" s="32"/>
      <c r="SQ276" s="32"/>
      <c r="SR276" s="32"/>
      <c r="SS276" s="32"/>
      <c r="ST276" s="32"/>
      <c r="SU276" s="32"/>
      <c r="SV276" s="32"/>
      <c r="SW276" s="32"/>
      <c r="SX276" s="32"/>
      <c r="SY276" s="32"/>
      <c r="SZ276" s="32"/>
      <c r="TA276" s="32"/>
      <c r="TB276" s="32"/>
      <c r="TC276" s="32"/>
      <c r="TD276" s="32"/>
      <c r="TE276" s="32"/>
      <c r="TF276" s="32"/>
      <c r="TG276" s="32"/>
      <c r="TH276" s="32"/>
      <c r="TI276" s="32"/>
      <c r="TJ276" s="32"/>
      <c r="TK276" s="32"/>
      <c r="TL276" s="32"/>
      <c r="TM276" s="32"/>
      <c r="TN276" s="32"/>
      <c r="TO276" s="32"/>
      <c r="TP276" s="32"/>
      <c r="TQ276" s="32"/>
      <c r="TR276" s="32"/>
      <c r="TS276" s="32"/>
      <c r="TT276" s="32"/>
      <c r="TU276" s="32"/>
      <c r="TV276" s="32"/>
      <c r="TW276" s="32"/>
      <c r="TX276" s="32"/>
      <c r="TY276" s="32"/>
      <c r="TZ276" s="32"/>
      <c r="UA276" s="32"/>
      <c r="UB276" s="32"/>
      <c r="UC276" s="32"/>
      <c r="UD276" s="32"/>
      <c r="UE276" s="32"/>
      <c r="UF276" s="32"/>
      <c r="UG276" s="32"/>
      <c r="UH276" s="32"/>
      <c r="UI276" s="32"/>
      <c r="UJ276" s="32"/>
      <c r="UK276" s="32"/>
      <c r="UL276" s="32"/>
      <c r="UM276" s="32"/>
      <c r="UN276" s="32"/>
      <c r="UO276" s="32"/>
      <c r="UP276" s="32"/>
      <c r="UQ276" s="32"/>
      <c r="UR276" s="32"/>
      <c r="US276" s="32"/>
      <c r="UT276" s="32"/>
      <c r="UU276" s="32"/>
      <c r="UV276" s="32"/>
      <c r="UW276" s="32"/>
      <c r="UX276" s="32"/>
      <c r="UY276" s="32"/>
      <c r="UZ276" s="32"/>
      <c r="VA276" s="32"/>
      <c r="VB276" s="32"/>
      <c r="VC276" s="32"/>
      <c r="VD276" s="32"/>
      <c r="VE276" s="32"/>
      <c r="VF276" s="32"/>
      <c r="VG276" s="32"/>
      <c r="VH276" s="32"/>
      <c r="VI276" s="32"/>
      <c r="VJ276" s="32"/>
      <c r="VK276" s="32"/>
      <c r="VL276" s="32"/>
      <c r="VM276" s="32"/>
      <c r="VN276" s="32"/>
      <c r="VO276" s="32"/>
      <c r="VP276" s="32"/>
      <c r="VQ276" s="32"/>
      <c r="VR276" s="32"/>
      <c r="VS276" s="32"/>
      <c r="VT276" s="32"/>
      <c r="VU276" s="32"/>
      <c r="VV276" s="32"/>
      <c r="VW276" s="32"/>
      <c r="VX276" s="32"/>
      <c r="VY276" s="32"/>
      <c r="VZ276" s="32"/>
      <c r="WA276" s="32"/>
      <c r="WB276" s="32"/>
      <c r="WC276" s="32"/>
      <c r="WD276" s="32"/>
      <c r="WE276" s="32"/>
      <c r="WF276" s="32"/>
      <c r="WG276" s="32"/>
      <c r="WH276" s="32"/>
      <c r="WI276" s="32"/>
      <c r="WJ276" s="32"/>
      <c r="WK276" s="32"/>
      <c r="WL276" s="32"/>
      <c r="WM276" s="32"/>
      <c r="WN276" s="32"/>
      <c r="WO276" s="32"/>
      <c r="WP276" s="32"/>
      <c r="WQ276" s="32"/>
      <c r="WR276" s="32"/>
      <c r="WS276" s="32"/>
      <c r="WT276" s="32"/>
      <c r="WU276" s="32"/>
      <c r="WV276" s="32"/>
      <c r="WW276" s="32"/>
      <c r="WX276" s="32"/>
      <c r="WY276" s="32"/>
      <c r="WZ276" s="32"/>
      <c r="XA276" s="32"/>
      <c r="XB276" s="32"/>
      <c r="XC276" s="32"/>
      <c r="XD276" s="32"/>
      <c r="XE276" s="32"/>
      <c r="XF276" s="32"/>
      <c r="XG276" s="32"/>
      <c r="XH276" s="32"/>
      <c r="XI276" s="32"/>
      <c r="XJ276" s="32"/>
      <c r="XK276" s="32"/>
      <c r="XL276" s="32"/>
      <c r="XM276" s="32"/>
      <c r="XN276" s="32"/>
      <c r="XO276" s="32"/>
      <c r="XP276" s="32"/>
      <c r="XQ276" s="32"/>
      <c r="XR276" s="32"/>
      <c r="XS276" s="32"/>
      <c r="XT276" s="32"/>
      <c r="XU276" s="32"/>
      <c r="XV276" s="32"/>
      <c r="XW276" s="32"/>
      <c r="XX276" s="32"/>
      <c r="XY276" s="32"/>
      <c r="XZ276" s="32"/>
      <c r="YA276" s="32"/>
      <c r="YB276" s="32"/>
      <c r="YC276" s="32"/>
      <c r="YD276" s="32"/>
      <c r="YE276" s="32"/>
      <c r="YF276" s="32"/>
      <c r="YG276" s="32"/>
      <c r="YH276" s="32"/>
      <c r="YI276" s="32"/>
      <c r="YJ276" s="32"/>
      <c r="YK276" s="32"/>
      <c r="YL276" s="32"/>
      <c r="YM276" s="32"/>
      <c r="YN276" s="32"/>
      <c r="YO276" s="32"/>
      <c r="YP276" s="32"/>
      <c r="YQ276" s="32"/>
      <c r="YR276" s="32"/>
      <c r="YS276" s="32"/>
      <c r="YT276" s="32"/>
      <c r="YU276" s="32"/>
      <c r="YV276" s="32"/>
      <c r="YW276" s="32"/>
      <c r="YX276" s="32"/>
      <c r="YY276" s="32"/>
      <c r="YZ276" s="32"/>
      <c r="ZA276" s="32"/>
      <c r="ZB276" s="32"/>
      <c r="ZC276" s="32"/>
      <c r="ZD276" s="32"/>
      <c r="ZE276" s="32"/>
      <c r="ZF276" s="32"/>
      <c r="ZG276" s="32"/>
      <c r="ZH276" s="32"/>
      <c r="ZI276" s="32"/>
      <c r="ZJ276" s="32"/>
      <c r="ZK276" s="32"/>
      <c r="ZL276" s="32"/>
      <c r="ZM276" s="32"/>
      <c r="ZN276" s="32"/>
      <c r="ZO276" s="32"/>
      <c r="ZP276" s="32"/>
      <c r="ZQ276" s="32"/>
      <c r="ZR276" s="32"/>
      <c r="ZS276" s="32"/>
      <c r="ZT276" s="32"/>
      <c r="ZU276" s="32"/>
      <c r="ZV276" s="32"/>
      <c r="ZW276" s="32"/>
      <c r="ZX276" s="32"/>
      <c r="ZY276" s="32"/>
      <c r="ZZ276" s="32"/>
      <c r="AAA276" s="32"/>
      <c r="AAB276" s="32"/>
      <c r="AAC276" s="32"/>
      <c r="AAD276" s="32"/>
      <c r="AAE276" s="32"/>
      <c r="AAF276" s="32"/>
      <c r="AAG276" s="32"/>
      <c r="AAH276" s="32"/>
      <c r="AAI276" s="32"/>
      <c r="AAJ276" s="32"/>
      <c r="AAK276" s="32"/>
      <c r="AAL276" s="32"/>
      <c r="AAM276" s="32"/>
      <c r="AAN276" s="32"/>
      <c r="AAO276" s="32"/>
      <c r="AAP276" s="32"/>
      <c r="AAQ276" s="32"/>
      <c r="AAR276" s="32"/>
      <c r="AAS276" s="32"/>
      <c r="AAT276" s="32"/>
      <c r="AAU276" s="32"/>
      <c r="AAV276" s="32"/>
      <c r="AAW276" s="32"/>
      <c r="AAX276" s="32"/>
      <c r="AAY276" s="32"/>
      <c r="AAZ276" s="32"/>
      <c r="ABA276" s="32"/>
      <c r="ABB276" s="32"/>
      <c r="ABC276" s="32"/>
      <c r="ABD276" s="32"/>
      <c r="ABE276" s="32"/>
      <c r="ABF276" s="32"/>
      <c r="ABG276" s="32"/>
      <c r="ABH276" s="32"/>
      <c r="ABI276" s="32"/>
      <c r="ABJ276" s="32"/>
      <c r="ABK276" s="32"/>
      <c r="ABL276" s="32"/>
      <c r="ABM276" s="32"/>
      <c r="ABN276" s="32"/>
      <c r="ABO276" s="32"/>
      <c r="ABP276" s="32"/>
      <c r="ABQ276" s="32"/>
      <c r="ABR276" s="32"/>
      <c r="ABS276" s="32"/>
      <c r="ABT276" s="32"/>
      <c r="ABU276" s="32"/>
      <c r="ABV276" s="32"/>
      <c r="ABW276" s="32"/>
      <c r="ABX276" s="32"/>
      <c r="ABY276" s="32"/>
      <c r="ABZ276" s="32"/>
      <c r="ACA276" s="32"/>
      <c r="ACB276" s="32"/>
      <c r="ACC276" s="32"/>
      <c r="ACD276" s="32"/>
      <c r="ACE276" s="32"/>
      <c r="ACF276" s="32"/>
      <c r="ACG276" s="32"/>
      <c r="ACH276" s="32"/>
      <c r="ACI276" s="32"/>
      <c r="ACJ276" s="32"/>
      <c r="ACK276" s="32"/>
      <c r="ACL276" s="32"/>
      <c r="ACM276" s="32"/>
      <c r="ACN276" s="32"/>
      <c r="ACO276" s="32"/>
      <c r="ACP276" s="32"/>
      <c r="ACQ276" s="32"/>
      <c r="ACR276" s="32"/>
      <c r="ACS276" s="32"/>
      <c r="ACT276" s="32"/>
      <c r="ACU276" s="32"/>
      <c r="ACV276" s="32"/>
      <c r="ACW276" s="32"/>
      <c r="ACX276" s="32"/>
      <c r="ACY276" s="32"/>
      <c r="ACZ276" s="32"/>
      <c r="ADA276" s="32"/>
      <c r="ADB276" s="32"/>
      <c r="ADC276" s="32"/>
      <c r="ADD276" s="32"/>
      <c r="ADE276" s="32"/>
      <c r="ADF276" s="32"/>
      <c r="ADG276" s="32"/>
      <c r="ADH276" s="32"/>
      <c r="ADI276" s="32"/>
      <c r="ADJ276" s="32"/>
      <c r="ADK276" s="32"/>
      <c r="ADL276" s="32"/>
      <c r="ADM276" s="32"/>
      <c r="ADN276" s="32"/>
      <c r="ADO276" s="32"/>
      <c r="ADP276" s="32"/>
      <c r="ADQ276" s="32"/>
      <c r="ADR276" s="32"/>
      <c r="ADS276" s="32"/>
      <c r="ADT276" s="32"/>
      <c r="ADU276" s="32"/>
      <c r="ADV276" s="32"/>
      <c r="ADW276" s="32"/>
      <c r="ADX276" s="32"/>
      <c r="ADY276" s="32"/>
      <c r="ADZ276" s="32"/>
      <c r="AEA276" s="32"/>
      <c r="AEB276" s="32"/>
      <c r="AEC276" s="32"/>
      <c r="AED276" s="32"/>
      <c r="AEE276" s="32"/>
      <c r="AEF276" s="32"/>
      <c r="AEG276" s="32"/>
      <c r="AEH276" s="32"/>
      <c r="AEI276" s="32"/>
      <c r="AEJ276" s="32"/>
      <c r="AEK276" s="32"/>
      <c r="AEL276" s="32"/>
      <c r="AEM276" s="32"/>
      <c r="AEN276" s="32"/>
      <c r="AEO276" s="32"/>
      <c r="AEP276" s="32"/>
      <c r="AEQ276" s="32"/>
      <c r="AER276" s="32"/>
      <c r="AES276" s="32"/>
      <c r="AET276" s="32"/>
      <c r="AEU276" s="32"/>
      <c r="AEV276" s="32"/>
      <c r="AEW276" s="32"/>
      <c r="AEX276" s="32"/>
      <c r="AEY276" s="32"/>
      <c r="AEZ276" s="32"/>
      <c r="AFA276" s="32"/>
      <c r="AFB276" s="32"/>
      <c r="AFC276" s="32"/>
      <c r="AFD276" s="32"/>
      <c r="AFE276" s="32"/>
      <c r="AFF276" s="32"/>
      <c r="AFG276" s="32"/>
      <c r="AFH276" s="32"/>
      <c r="AFI276" s="32"/>
      <c r="AFJ276" s="32"/>
      <c r="AFK276" s="32"/>
      <c r="AFL276" s="32"/>
      <c r="AFM276" s="32"/>
      <c r="AFN276" s="32"/>
      <c r="AFO276" s="32"/>
      <c r="AFP276" s="32"/>
      <c r="AFQ276" s="32"/>
      <c r="AFR276" s="32"/>
      <c r="AFS276" s="32"/>
      <c r="AFT276" s="32"/>
      <c r="AFU276" s="32"/>
      <c r="AFV276" s="32"/>
      <c r="AFW276" s="32"/>
      <c r="AFX276" s="32"/>
      <c r="AFY276" s="32"/>
      <c r="AFZ276" s="32"/>
      <c r="AGA276" s="32"/>
      <c r="AGB276" s="32"/>
      <c r="AGC276" s="32"/>
      <c r="AGD276" s="32"/>
      <c r="AGE276" s="32"/>
      <c r="AGF276" s="32"/>
      <c r="AGG276" s="32"/>
      <c r="AGH276" s="32"/>
      <c r="AGI276" s="32"/>
      <c r="AGJ276" s="32"/>
      <c r="AGK276" s="32"/>
      <c r="AGL276" s="32"/>
      <c r="AGM276" s="32"/>
      <c r="AGN276" s="32"/>
      <c r="AGO276" s="32"/>
      <c r="AGP276" s="32"/>
      <c r="AGQ276" s="32"/>
      <c r="AGR276" s="32"/>
      <c r="AGS276" s="32"/>
      <c r="AGT276" s="32"/>
      <c r="AGU276" s="32"/>
      <c r="AGV276" s="32"/>
      <c r="AGW276" s="32"/>
      <c r="AGX276" s="32"/>
      <c r="AGY276" s="32"/>
      <c r="AGZ276" s="32"/>
      <c r="AHA276" s="32"/>
      <c r="AHB276" s="32"/>
      <c r="AHC276" s="32"/>
      <c r="AHD276" s="32"/>
      <c r="AHE276" s="32"/>
      <c r="AHF276" s="32"/>
      <c r="AHG276" s="32"/>
      <c r="AHH276" s="32"/>
      <c r="AHI276" s="32"/>
      <c r="AHJ276" s="32"/>
      <c r="AHK276" s="32"/>
      <c r="AHL276" s="32"/>
      <c r="AHM276" s="32"/>
      <c r="AHN276" s="32"/>
      <c r="AHO276" s="32"/>
      <c r="AHP276" s="32"/>
      <c r="AHQ276" s="32"/>
      <c r="AHR276" s="32"/>
      <c r="AHS276" s="32"/>
      <c r="AHT276" s="32"/>
      <c r="AHU276" s="32"/>
      <c r="AHV276" s="32"/>
      <c r="AHW276" s="32"/>
      <c r="AHX276" s="32"/>
      <c r="AHY276" s="32"/>
      <c r="AHZ276" s="32"/>
      <c r="AIA276" s="32"/>
      <c r="AIB276" s="32"/>
      <c r="AIC276" s="32"/>
      <c r="AID276" s="32"/>
      <c r="AIE276" s="32"/>
      <c r="AIF276" s="32"/>
      <c r="AIG276" s="32"/>
      <c r="AIH276" s="32"/>
      <c r="AII276" s="32"/>
      <c r="AIJ276" s="32"/>
      <c r="AIK276" s="32"/>
      <c r="AIL276" s="32"/>
      <c r="AIM276" s="32"/>
      <c r="AIN276" s="32"/>
      <c r="AIO276" s="32"/>
      <c r="AIP276" s="32"/>
      <c r="AIQ276" s="32"/>
      <c r="AIR276" s="32"/>
      <c r="AIS276" s="32"/>
      <c r="AIT276" s="32"/>
      <c r="AIU276" s="32"/>
      <c r="AIV276" s="32"/>
      <c r="AIW276" s="32"/>
      <c r="AIX276" s="32"/>
      <c r="AIY276" s="32"/>
      <c r="AIZ276" s="32"/>
      <c r="AJA276" s="32"/>
      <c r="AJB276" s="32"/>
      <c r="AJC276" s="32"/>
      <c r="AJD276" s="32"/>
      <c r="AJE276" s="32"/>
      <c r="AJF276" s="32"/>
      <c r="AJG276" s="32"/>
      <c r="AJH276" s="32"/>
      <c r="AJI276" s="32"/>
      <c r="AJJ276" s="32"/>
      <c r="AJK276" s="32"/>
      <c r="AJL276" s="32"/>
      <c r="AJM276" s="32"/>
      <c r="AJN276" s="32"/>
      <c r="AJO276" s="32"/>
      <c r="AJP276" s="32"/>
      <c r="AJQ276" s="32"/>
      <c r="AJR276" s="32"/>
      <c r="AJS276" s="32"/>
      <c r="AJT276" s="32"/>
      <c r="AJU276" s="32"/>
      <c r="AJV276" s="32"/>
      <c r="AJW276" s="32"/>
      <c r="AJX276" s="32"/>
      <c r="AJY276" s="32"/>
      <c r="AJZ276" s="32"/>
      <c r="AKA276" s="32"/>
      <c r="AKB276" s="32"/>
      <c r="AKC276" s="32"/>
      <c r="AKD276" s="32"/>
      <c r="AKE276" s="32"/>
      <c r="AKF276" s="32"/>
      <c r="AKG276" s="32"/>
      <c r="AKH276" s="32"/>
      <c r="AKI276" s="32"/>
      <c r="AKJ276" s="32"/>
      <c r="AKK276" s="32"/>
      <c r="AKL276" s="32"/>
      <c r="AKM276" s="32"/>
      <c r="AKN276" s="32"/>
      <c r="AKO276" s="32"/>
      <c r="AKP276" s="32"/>
      <c r="AKQ276" s="32"/>
      <c r="AKR276" s="32"/>
      <c r="AKS276" s="32"/>
      <c r="AKT276" s="32"/>
      <c r="AKU276" s="32"/>
      <c r="AKV276" s="32"/>
      <c r="AKW276" s="32"/>
      <c r="AKX276" s="32"/>
      <c r="AKY276" s="32"/>
      <c r="AKZ276" s="32"/>
      <c r="ALA276" s="32"/>
      <c r="ALB276" s="32"/>
      <c r="ALC276" s="32"/>
      <c r="ALD276" s="32"/>
      <c r="ALE276" s="32"/>
      <c r="ALF276" s="32"/>
      <c r="ALG276" s="32"/>
      <c r="ALH276" s="32"/>
      <c r="ALI276" s="32"/>
      <c r="ALJ276" s="32"/>
      <c r="ALK276" s="32"/>
      <c r="ALL276" s="32"/>
      <c r="ALM276" s="32"/>
      <c r="ALN276" s="32"/>
      <c r="ALO276" s="32"/>
      <c r="ALP276" s="32"/>
      <c r="ALQ276" s="32"/>
      <c r="ALR276" s="32"/>
      <c r="ALS276" s="32"/>
      <c r="ALT276" s="32"/>
      <c r="ALU276" s="32"/>
      <c r="ALV276" s="32"/>
      <c r="ALW276" s="32"/>
      <c r="ALX276" s="32"/>
      <c r="ALY276" s="32"/>
      <c r="ALZ276" s="32"/>
      <c r="AMA276" s="32"/>
      <c r="AMB276" s="32"/>
      <c r="AMC276" s="32"/>
      <c r="AMD276" s="32"/>
      <c r="AME276" s="32"/>
      <c r="AMF276" s="32"/>
      <c r="AMG276" s="32"/>
      <c r="AMH276" s="32"/>
      <c r="AMI276" s="32"/>
      <c r="AMJ276" s="32"/>
      <c r="AMK276" s="32"/>
      <c r="AML276" s="32"/>
      <c r="AMM276" s="32"/>
      <c r="AMN276" s="32"/>
      <c r="AMO276" s="32"/>
      <c r="AMP276" s="32"/>
      <c r="AMQ276" s="32"/>
      <c r="AMR276" s="32"/>
      <c r="AMS276" s="32"/>
      <c r="AMT276" s="32"/>
      <c r="AMU276" s="32"/>
      <c r="AMV276" s="32"/>
      <c r="AMW276" s="32"/>
    </row>
    <row r="277" spans="1:1037" ht="141.75" hidden="1" thickTop="1" thickBot="1" x14ac:dyDescent="0.25">
      <c r="A277" s="29" t="s">
        <v>240</v>
      </c>
      <c r="B277" s="29" t="s">
        <v>241</v>
      </c>
      <c r="C277" s="29" t="s">
        <v>1625</v>
      </c>
      <c r="D277" s="29" t="s">
        <v>83</v>
      </c>
      <c r="E277" s="29" t="s">
        <v>1052</v>
      </c>
      <c r="F277" s="29" t="s">
        <v>1639</v>
      </c>
      <c r="G277" s="29" t="s">
        <v>1640</v>
      </c>
      <c r="H277" s="29" t="s">
        <v>1063</v>
      </c>
      <c r="I277" s="31" t="s">
        <v>446</v>
      </c>
      <c r="J277" s="189" t="str">
        <f>+VLOOKUP(I277,Feuil1!A:C,2,FALSE)</f>
        <v>R6-2-2-3</v>
      </c>
      <c r="K277" s="31" t="s">
        <v>447</v>
      </c>
      <c r="L277" s="29"/>
      <c r="M277" s="59">
        <v>2</v>
      </c>
      <c r="N277" s="60">
        <v>2</v>
      </c>
      <c r="O277" s="42">
        <f t="shared" si="20"/>
        <v>4</v>
      </c>
      <c r="P277" s="42">
        <f t="shared" si="21"/>
        <v>2</v>
      </c>
      <c r="Q277" s="45" t="s">
        <v>448</v>
      </c>
      <c r="R277" s="59">
        <v>4</v>
      </c>
      <c r="S277" s="30" t="s">
        <v>449</v>
      </c>
      <c r="T277" s="59">
        <v>4</v>
      </c>
      <c r="U277" s="30"/>
      <c r="V277" s="59">
        <v>4</v>
      </c>
      <c r="W277" s="41">
        <f t="shared" si="22"/>
        <v>12</v>
      </c>
      <c r="X277" s="50">
        <f t="shared" si="23"/>
        <v>1</v>
      </c>
      <c r="Y277" s="52">
        <f t="shared" si="24"/>
        <v>2</v>
      </c>
      <c r="Z277" s="29"/>
      <c r="AA277" s="58"/>
      <c r="AB277" s="23"/>
      <c r="AC277" s="23"/>
      <c r="AD277" s="23"/>
    </row>
    <row r="278" spans="1:1037" ht="52.5" hidden="1" thickTop="1" thickBot="1" x14ac:dyDescent="0.25">
      <c r="A278" s="29" t="s">
        <v>240</v>
      </c>
      <c r="B278" s="29" t="s">
        <v>241</v>
      </c>
      <c r="C278" s="29" t="s">
        <v>1625</v>
      </c>
      <c r="D278" s="29" t="s">
        <v>83</v>
      </c>
      <c r="E278" s="29" t="s">
        <v>1052</v>
      </c>
      <c r="F278" s="29" t="s">
        <v>1639</v>
      </c>
      <c r="G278" s="29" t="s">
        <v>1640</v>
      </c>
      <c r="H278" s="29" t="s">
        <v>1063</v>
      </c>
      <c r="I278" s="31" t="s">
        <v>446</v>
      </c>
      <c r="J278" s="189" t="str">
        <f>+VLOOKUP(I278,Feuil1!A:C,2,FALSE)</f>
        <v>R6-2-2-3</v>
      </c>
      <c r="K278" s="31" t="s">
        <v>450</v>
      </c>
      <c r="L278" s="29"/>
      <c r="M278" s="59">
        <v>2</v>
      </c>
      <c r="N278" s="60">
        <v>2</v>
      </c>
      <c r="O278" s="42">
        <f t="shared" si="20"/>
        <v>4</v>
      </c>
      <c r="P278" s="42">
        <f t="shared" si="21"/>
        <v>2</v>
      </c>
      <c r="Q278" s="45"/>
      <c r="R278" s="59">
        <v>4</v>
      </c>
      <c r="S278" s="30"/>
      <c r="T278" s="59">
        <v>4</v>
      </c>
      <c r="U278" s="30"/>
      <c r="V278" s="59">
        <v>4</v>
      </c>
      <c r="W278" s="41">
        <f t="shared" si="22"/>
        <v>12</v>
      </c>
      <c r="X278" s="50">
        <f t="shared" si="23"/>
        <v>1</v>
      </c>
      <c r="Y278" s="52">
        <f t="shared" si="24"/>
        <v>2</v>
      </c>
      <c r="Z278" s="29"/>
      <c r="AA278" s="58"/>
      <c r="AB278" s="23"/>
      <c r="AC278" s="23"/>
      <c r="AD278" s="23"/>
    </row>
    <row r="279" spans="1:1037" ht="231" hidden="1" thickTop="1" thickBot="1" x14ac:dyDescent="0.25">
      <c r="A279" s="29" t="s">
        <v>240</v>
      </c>
      <c r="B279" s="29" t="s">
        <v>295</v>
      </c>
      <c r="C279" s="29" t="s">
        <v>457</v>
      </c>
      <c r="D279" s="29" t="s">
        <v>83</v>
      </c>
      <c r="E279" s="29" t="s">
        <v>1052</v>
      </c>
      <c r="F279" s="29" t="s">
        <v>1639</v>
      </c>
      <c r="G279" s="29" t="s">
        <v>1640</v>
      </c>
      <c r="H279" s="29" t="s">
        <v>1063</v>
      </c>
      <c r="I279" s="31" t="s">
        <v>471</v>
      </c>
      <c r="J279" s="189" t="str">
        <f>+VLOOKUP(I279,Feuil1!A:C,2,FALSE)</f>
        <v>R6-1-1-4</v>
      </c>
      <c r="K279" s="31" t="s">
        <v>472</v>
      </c>
      <c r="L279" s="29"/>
      <c r="M279" s="59">
        <v>2</v>
      </c>
      <c r="N279" s="60">
        <v>2</v>
      </c>
      <c r="O279" s="42">
        <f t="shared" si="20"/>
        <v>4</v>
      </c>
      <c r="P279" s="42">
        <f t="shared" si="21"/>
        <v>2</v>
      </c>
      <c r="Q279" s="45" t="s">
        <v>473</v>
      </c>
      <c r="R279" s="59">
        <v>4</v>
      </c>
      <c r="S279" s="30" t="s">
        <v>2191</v>
      </c>
      <c r="T279" s="59">
        <v>5</v>
      </c>
      <c r="U279" s="30" t="s">
        <v>474</v>
      </c>
      <c r="V279" s="59">
        <v>4</v>
      </c>
      <c r="W279" s="41">
        <f t="shared" si="22"/>
        <v>13</v>
      </c>
      <c r="X279" s="50">
        <f t="shared" si="23"/>
        <v>1</v>
      </c>
      <c r="Y279" s="52">
        <f t="shared" si="24"/>
        <v>2</v>
      </c>
      <c r="Z279" s="29"/>
      <c r="AA279" s="58"/>
      <c r="AB279" s="23"/>
      <c r="AC279" s="23"/>
      <c r="AD279" s="23"/>
    </row>
    <row r="280" spans="1:1037" ht="52.5" hidden="1" thickTop="1" thickBot="1" x14ac:dyDescent="0.25">
      <c r="A280" s="23" t="s">
        <v>438</v>
      </c>
      <c r="B280" s="23" t="s">
        <v>1380</v>
      </c>
      <c r="C280" s="23" t="s">
        <v>1381</v>
      </c>
      <c r="D280" s="23" t="s">
        <v>83</v>
      </c>
      <c r="E280" s="23" t="s">
        <v>1049</v>
      </c>
      <c r="F280" s="23" t="s">
        <v>1645</v>
      </c>
      <c r="G280" s="23" t="s">
        <v>1062</v>
      </c>
      <c r="H280" s="23" t="s">
        <v>1055</v>
      </c>
      <c r="I280" s="24" t="s">
        <v>1382</v>
      </c>
      <c r="J280" s="189" t="str">
        <f>+VLOOKUP(I280,Feuil1!A:C,2,FALSE)</f>
        <v>R1-1-5-1</v>
      </c>
      <c r="K280" s="24" t="s">
        <v>1383</v>
      </c>
      <c r="L280" s="29"/>
      <c r="M280" s="59">
        <v>2</v>
      </c>
      <c r="N280" s="60">
        <v>3</v>
      </c>
      <c r="O280" s="42">
        <f t="shared" si="20"/>
        <v>6</v>
      </c>
      <c r="P280" s="42">
        <f t="shared" si="21"/>
        <v>2</v>
      </c>
      <c r="Q280" s="44" t="s">
        <v>1652</v>
      </c>
      <c r="R280" s="59">
        <v>5</v>
      </c>
      <c r="S280" s="25" t="s">
        <v>1384</v>
      </c>
      <c r="T280" s="59">
        <v>5</v>
      </c>
      <c r="U280" s="25" t="s">
        <v>1385</v>
      </c>
      <c r="V280" s="59">
        <v>5</v>
      </c>
      <c r="W280" s="41">
        <f t="shared" si="22"/>
        <v>15</v>
      </c>
      <c r="X280" s="50">
        <f t="shared" si="23"/>
        <v>1</v>
      </c>
      <c r="Y280" s="52">
        <f t="shared" si="24"/>
        <v>2</v>
      </c>
      <c r="Z280" s="23"/>
      <c r="AA280" s="120"/>
      <c r="AB280" s="29"/>
      <c r="AC280" s="29"/>
      <c r="AD280" s="29"/>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c r="BR280" s="32"/>
      <c r="BS280" s="32"/>
      <c r="BT280" s="32"/>
      <c r="BU280" s="32"/>
      <c r="BV280" s="32"/>
      <c r="BW280" s="32"/>
      <c r="BX280" s="32"/>
      <c r="BY280" s="32"/>
      <c r="BZ280" s="32"/>
      <c r="CA280" s="32"/>
      <c r="CB280" s="32"/>
      <c r="CC280" s="32"/>
      <c r="CD280" s="32"/>
      <c r="CE280" s="32"/>
      <c r="CF280" s="32"/>
      <c r="CG280" s="32"/>
      <c r="CH280" s="32"/>
      <c r="CI280" s="32"/>
      <c r="CJ280" s="32"/>
      <c r="CK280" s="32"/>
      <c r="CL280" s="32"/>
      <c r="CM280" s="32"/>
      <c r="CN280" s="32"/>
      <c r="CO280" s="32"/>
      <c r="CP280" s="32"/>
      <c r="CQ280" s="32"/>
      <c r="CR280" s="32"/>
      <c r="CS280" s="32"/>
      <c r="CT280" s="32"/>
      <c r="CU280" s="32"/>
      <c r="CV280" s="32"/>
      <c r="CW280" s="32"/>
      <c r="CX280" s="32"/>
      <c r="CY280" s="32"/>
      <c r="CZ280" s="32"/>
      <c r="DA280" s="32"/>
      <c r="DB280" s="32"/>
      <c r="DC280" s="32"/>
      <c r="DD280" s="32"/>
      <c r="DE280" s="32"/>
      <c r="DF280" s="32"/>
      <c r="DG280" s="32"/>
      <c r="DH280" s="32"/>
      <c r="DI280" s="32"/>
      <c r="DJ280" s="32"/>
      <c r="DK280" s="32"/>
      <c r="DL280" s="32"/>
      <c r="DM280" s="32"/>
      <c r="DN280" s="32"/>
      <c r="DO280" s="32"/>
      <c r="DP280" s="32"/>
      <c r="DQ280" s="32"/>
      <c r="DR280" s="32"/>
      <c r="DS280" s="32"/>
      <c r="DT280" s="32"/>
      <c r="DU280" s="32"/>
      <c r="DV280" s="32"/>
      <c r="DW280" s="32"/>
      <c r="DX280" s="32"/>
      <c r="DY280" s="32"/>
      <c r="DZ280" s="32"/>
      <c r="EA280" s="32"/>
      <c r="EB280" s="32"/>
      <c r="EC280" s="32"/>
      <c r="ED280" s="32"/>
      <c r="EE280" s="32"/>
      <c r="EF280" s="32"/>
      <c r="EG280" s="32"/>
      <c r="EH280" s="32"/>
      <c r="EI280" s="32"/>
      <c r="EJ280" s="32"/>
      <c r="EK280" s="32"/>
      <c r="EL280" s="32"/>
      <c r="EM280" s="32"/>
      <c r="EN280" s="32"/>
      <c r="EO280" s="32"/>
      <c r="EP280" s="32"/>
      <c r="EQ280" s="32"/>
      <c r="ER280" s="32"/>
      <c r="ES280" s="32"/>
      <c r="ET280" s="32"/>
      <c r="EU280" s="32"/>
      <c r="EV280" s="32"/>
      <c r="EW280" s="32"/>
      <c r="EX280" s="32"/>
      <c r="EY280" s="32"/>
      <c r="EZ280" s="32"/>
      <c r="FA280" s="32"/>
      <c r="FB280" s="32"/>
      <c r="FC280" s="32"/>
      <c r="FD280" s="32"/>
      <c r="FE280" s="32"/>
      <c r="FF280" s="32"/>
      <c r="FG280" s="32"/>
      <c r="FH280" s="32"/>
      <c r="FI280" s="32"/>
      <c r="FJ280" s="32"/>
      <c r="FK280" s="32"/>
      <c r="FL280" s="32"/>
      <c r="FM280" s="32"/>
      <c r="FN280" s="32"/>
      <c r="FO280" s="32"/>
      <c r="FP280" s="32"/>
      <c r="FQ280" s="32"/>
      <c r="FR280" s="32"/>
      <c r="FS280" s="32"/>
      <c r="FT280" s="32"/>
      <c r="FU280" s="32"/>
      <c r="FV280" s="32"/>
      <c r="FW280" s="32"/>
      <c r="FX280" s="32"/>
      <c r="FY280" s="32"/>
      <c r="FZ280" s="32"/>
      <c r="GA280" s="32"/>
      <c r="GB280" s="32"/>
      <c r="GC280" s="32"/>
      <c r="GD280" s="32"/>
      <c r="GE280" s="32"/>
      <c r="GF280" s="32"/>
      <c r="GG280" s="32"/>
      <c r="GH280" s="32"/>
      <c r="GI280" s="32"/>
      <c r="GJ280" s="32"/>
      <c r="GK280" s="32"/>
      <c r="GL280" s="32"/>
      <c r="GM280" s="32"/>
      <c r="GN280" s="32"/>
      <c r="GO280" s="32"/>
      <c r="GP280" s="32"/>
      <c r="GQ280" s="32"/>
      <c r="GR280" s="32"/>
      <c r="GS280" s="32"/>
      <c r="GT280" s="32"/>
      <c r="GU280" s="32"/>
      <c r="GV280" s="32"/>
      <c r="GW280" s="32"/>
      <c r="GX280" s="32"/>
      <c r="GY280" s="32"/>
      <c r="GZ280" s="32"/>
      <c r="HA280" s="32"/>
      <c r="HB280" s="32"/>
      <c r="HC280" s="32"/>
      <c r="HD280" s="32"/>
      <c r="HE280" s="32"/>
      <c r="HF280" s="32"/>
      <c r="HG280" s="32"/>
      <c r="HH280" s="32"/>
      <c r="HI280" s="32"/>
      <c r="HJ280" s="32"/>
      <c r="HK280" s="32"/>
      <c r="HL280" s="32"/>
      <c r="HM280" s="32"/>
      <c r="HN280" s="32"/>
      <c r="HO280" s="32"/>
      <c r="HP280" s="32"/>
      <c r="HQ280" s="32"/>
      <c r="HR280" s="32"/>
      <c r="HS280" s="32"/>
      <c r="HT280" s="32"/>
      <c r="HU280" s="32"/>
      <c r="HV280" s="32"/>
      <c r="HW280" s="32"/>
      <c r="HX280" s="32"/>
      <c r="HY280" s="32"/>
      <c r="HZ280" s="32"/>
      <c r="IA280" s="32"/>
      <c r="IB280" s="32"/>
      <c r="IC280" s="32"/>
      <c r="ID280" s="32"/>
      <c r="IE280" s="32"/>
      <c r="IF280" s="32"/>
      <c r="IG280" s="32"/>
      <c r="IH280" s="32"/>
      <c r="II280" s="32"/>
      <c r="IJ280" s="32"/>
      <c r="IK280" s="32"/>
      <c r="IL280" s="32"/>
      <c r="IM280" s="32"/>
      <c r="IN280" s="32"/>
      <c r="IO280" s="32"/>
      <c r="IP280" s="32"/>
      <c r="IQ280" s="32"/>
      <c r="IR280" s="32"/>
      <c r="IS280" s="32"/>
      <c r="IT280" s="32"/>
      <c r="IU280" s="32"/>
      <c r="IV280" s="32"/>
      <c r="IW280" s="32"/>
      <c r="IX280" s="32"/>
      <c r="IY280" s="32"/>
      <c r="IZ280" s="32"/>
      <c r="JA280" s="32"/>
      <c r="JB280" s="32"/>
      <c r="JC280" s="32"/>
      <c r="JD280" s="32"/>
      <c r="JE280" s="32"/>
      <c r="JF280" s="32"/>
      <c r="JG280" s="32"/>
      <c r="JH280" s="32"/>
      <c r="JI280" s="32"/>
      <c r="JJ280" s="32"/>
      <c r="JK280" s="32"/>
      <c r="JL280" s="32"/>
      <c r="JM280" s="32"/>
      <c r="JN280" s="32"/>
      <c r="JO280" s="32"/>
      <c r="JP280" s="32"/>
      <c r="JQ280" s="32"/>
      <c r="JR280" s="32"/>
      <c r="JS280" s="32"/>
      <c r="JT280" s="32"/>
      <c r="JU280" s="32"/>
      <c r="JV280" s="32"/>
      <c r="JW280" s="32"/>
      <c r="JX280" s="32"/>
      <c r="JY280" s="32"/>
      <c r="JZ280" s="32"/>
      <c r="KA280" s="32"/>
      <c r="KB280" s="32"/>
      <c r="KC280" s="32"/>
      <c r="KD280" s="32"/>
      <c r="KE280" s="32"/>
      <c r="KF280" s="32"/>
      <c r="KG280" s="32"/>
      <c r="KH280" s="32"/>
      <c r="KI280" s="32"/>
      <c r="KJ280" s="32"/>
      <c r="KK280" s="32"/>
      <c r="KL280" s="32"/>
      <c r="KM280" s="32"/>
      <c r="KN280" s="32"/>
      <c r="KO280" s="32"/>
      <c r="KP280" s="32"/>
      <c r="KQ280" s="32"/>
      <c r="KR280" s="32"/>
      <c r="KS280" s="32"/>
      <c r="KT280" s="32"/>
      <c r="KU280" s="32"/>
      <c r="KV280" s="32"/>
      <c r="KW280" s="32"/>
      <c r="KX280" s="32"/>
      <c r="KY280" s="32"/>
      <c r="KZ280" s="32"/>
      <c r="LA280" s="32"/>
      <c r="LB280" s="32"/>
      <c r="LC280" s="32"/>
      <c r="LD280" s="32"/>
      <c r="LE280" s="32"/>
      <c r="LF280" s="32"/>
      <c r="LG280" s="32"/>
      <c r="LH280" s="32"/>
      <c r="LI280" s="32"/>
      <c r="LJ280" s="32"/>
      <c r="LK280" s="32"/>
      <c r="LL280" s="32"/>
      <c r="LM280" s="32"/>
      <c r="LN280" s="32"/>
      <c r="LO280" s="32"/>
      <c r="LP280" s="32"/>
      <c r="LQ280" s="32"/>
      <c r="LR280" s="32"/>
      <c r="LS280" s="32"/>
      <c r="LT280" s="32"/>
      <c r="LU280" s="32"/>
      <c r="LV280" s="32"/>
      <c r="LW280" s="32"/>
      <c r="LX280" s="32"/>
      <c r="LY280" s="32"/>
      <c r="LZ280" s="32"/>
      <c r="MA280" s="32"/>
      <c r="MB280" s="32"/>
      <c r="MC280" s="32"/>
      <c r="MD280" s="32"/>
      <c r="ME280" s="32"/>
      <c r="MF280" s="32"/>
      <c r="MG280" s="32"/>
      <c r="MH280" s="32"/>
      <c r="MI280" s="32"/>
      <c r="MJ280" s="32"/>
      <c r="MK280" s="32"/>
      <c r="ML280" s="32"/>
      <c r="MM280" s="32"/>
      <c r="MN280" s="32"/>
      <c r="MO280" s="32"/>
      <c r="MP280" s="32"/>
      <c r="MQ280" s="32"/>
      <c r="MR280" s="32"/>
      <c r="MS280" s="32"/>
      <c r="MT280" s="32"/>
      <c r="MU280" s="32"/>
      <c r="MV280" s="32"/>
      <c r="MW280" s="32"/>
      <c r="MX280" s="32"/>
      <c r="MY280" s="32"/>
      <c r="MZ280" s="32"/>
      <c r="NA280" s="32"/>
      <c r="NB280" s="32"/>
      <c r="NC280" s="32"/>
      <c r="ND280" s="32"/>
      <c r="NE280" s="32"/>
      <c r="NF280" s="32"/>
      <c r="NG280" s="32"/>
      <c r="NH280" s="32"/>
      <c r="NI280" s="32"/>
      <c r="NJ280" s="32"/>
      <c r="NK280" s="32"/>
      <c r="NL280" s="32"/>
      <c r="NM280" s="32"/>
      <c r="NN280" s="32"/>
      <c r="NO280" s="32"/>
      <c r="NP280" s="32"/>
      <c r="NQ280" s="32"/>
      <c r="NR280" s="32"/>
      <c r="NS280" s="32"/>
      <c r="NT280" s="32"/>
      <c r="NU280" s="32"/>
      <c r="NV280" s="32"/>
      <c r="NW280" s="32"/>
      <c r="NX280" s="32"/>
      <c r="NY280" s="32"/>
      <c r="NZ280" s="32"/>
      <c r="OA280" s="32"/>
      <c r="OB280" s="32"/>
      <c r="OC280" s="32"/>
      <c r="OD280" s="32"/>
      <c r="OE280" s="32"/>
      <c r="OF280" s="32"/>
      <c r="OG280" s="32"/>
      <c r="OH280" s="32"/>
      <c r="OI280" s="32"/>
      <c r="OJ280" s="32"/>
      <c r="OK280" s="32"/>
      <c r="OL280" s="32"/>
      <c r="OM280" s="32"/>
      <c r="ON280" s="32"/>
      <c r="OO280" s="32"/>
      <c r="OP280" s="32"/>
      <c r="OQ280" s="32"/>
      <c r="OR280" s="32"/>
      <c r="OS280" s="32"/>
      <c r="OT280" s="32"/>
      <c r="OU280" s="32"/>
      <c r="OV280" s="32"/>
      <c r="OW280" s="32"/>
      <c r="OX280" s="32"/>
      <c r="OY280" s="32"/>
      <c r="OZ280" s="32"/>
      <c r="PA280" s="32"/>
      <c r="PB280" s="32"/>
      <c r="PC280" s="32"/>
      <c r="PD280" s="32"/>
      <c r="PE280" s="32"/>
      <c r="PF280" s="32"/>
      <c r="PG280" s="32"/>
      <c r="PH280" s="32"/>
      <c r="PI280" s="32"/>
      <c r="PJ280" s="32"/>
      <c r="PK280" s="32"/>
      <c r="PL280" s="32"/>
      <c r="PM280" s="32"/>
      <c r="PN280" s="32"/>
      <c r="PO280" s="32"/>
      <c r="PP280" s="32"/>
      <c r="PQ280" s="32"/>
      <c r="PR280" s="32"/>
      <c r="PS280" s="32"/>
      <c r="PT280" s="32"/>
      <c r="PU280" s="32"/>
      <c r="PV280" s="32"/>
      <c r="PW280" s="32"/>
      <c r="PX280" s="32"/>
      <c r="PY280" s="32"/>
      <c r="PZ280" s="32"/>
      <c r="QA280" s="32"/>
      <c r="QB280" s="32"/>
      <c r="QC280" s="32"/>
      <c r="QD280" s="32"/>
      <c r="QE280" s="32"/>
      <c r="QF280" s="32"/>
      <c r="QG280" s="32"/>
      <c r="QH280" s="32"/>
      <c r="QI280" s="32"/>
      <c r="QJ280" s="32"/>
      <c r="QK280" s="32"/>
      <c r="QL280" s="32"/>
      <c r="QM280" s="32"/>
      <c r="QN280" s="32"/>
      <c r="QO280" s="32"/>
      <c r="QP280" s="32"/>
      <c r="QQ280" s="32"/>
      <c r="QR280" s="32"/>
      <c r="QS280" s="32"/>
      <c r="QT280" s="32"/>
      <c r="QU280" s="32"/>
      <c r="QV280" s="32"/>
      <c r="QW280" s="32"/>
      <c r="QX280" s="32"/>
      <c r="QY280" s="32"/>
      <c r="QZ280" s="32"/>
      <c r="RA280" s="32"/>
      <c r="RB280" s="32"/>
      <c r="RC280" s="32"/>
      <c r="RD280" s="32"/>
      <c r="RE280" s="32"/>
      <c r="RF280" s="32"/>
      <c r="RG280" s="32"/>
      <c r="RH280" s="32"/>
      <c r="RI280" s="32"/>
      <c r="RJ280" s="32"/>
      <c r="RK280" s="32"/>
      <c r="RL280" s="32"/>
      <c r="RM280" s="32"/>
      <c r="RN280" s="32"/>
      <c r="RO280" s="32"/>
      <c r="RP280" s="32"/>
      <c r="RQ280" s="32"/>
      <c r="RR280" s="32"/>
      <c r="RS280" s="32"/>
      <c r="RT280" s="32"/>
      <c r="RU280" s="32"/>
      <c r="RV280" s="32"/>
      <c r="RW280" s="32"/>
      <c r="RX280" s="32"/>
      <c r="RY280" s="32"/>
      <c r="RZ280" s="32"/>
      <c r="SA280" s="32"/>
      <c r="SB280" s="32"/>
      <c r="SC280" s="32"/>
      <c r="SD280" s="32"/>
      <c r="SE280" s="32"/>
      <c r="SF280" s="32"/>
      <c r="SG280" s="32"/>
      <c r="SH280" s="32"/>
      <c r="SI280" s="32"/>
      <c r="SJ280" s="32"/>
      <c r="SK280" s="32"/>
      <c r="SL280" s="32"/>
      <c r="SM280" s="32"/>
      <c r="SN280" s="32"/>
      <c r="SO280" s="32"/>
      <c r="SP280" s="32"/>
      <c r="SQ280" s="32"/>
      <c r="SR280" s="32"/>
      <c r="SS280" s="32"/>
      <c r="ST280" s="32"/>
      <c r="SU280" s="32"/>
      <c r="SV280" s="32"/>
      <c r="SW280" s="32"/>
      <c r="SX280" s="32"/>
      <c r="SY280" s="32"/>
      <c r="SZ280" s="32"/>
      <c r="TA280" s="32"/>
      <c r="TB280" s="32"/>
      <c r="TC280" s="32"/>
      <c r="TD280" s="32"/>
      <c r="TE280" s="32"/>
      <c r="TF280" s="32"/>
      <c r="TG280" s="32"/>
      <c r="TH280" s="32"/>
      <c r="TI280" s="32"/>
      <c r="TJ280" s="32"/>
      <c r="TK280" s="32"/>
      <c r="TL280" s="32"/>
      <c r="TM280" s="32"/>
      <c r="TN280" s="32"/>
      <c r="TO280" s="32"/>
      <c r="TP280" s="32"/>
      <c r="TQ280" s="32"/>
      <c r="TR280" s="32"/>
      <c r="TS280" s="32"/>
      <c r="TT280" s="32"/>
      <c r="TU280" s="32"/>
      <c r="TV280" s="32"/>
      <c r="TW280" s="32"/>
      <c r="TX280" s="32"/>
      <c r="TY280" s="32"/>
      <c r="TZ280" s="32"/>
      <c r="UA280" s="32"/>
      <c r="UB280" s="32"/>
      <c r="UC280" s="32"/>
      <c r="UD280" s="32"/>
      <c r="UE280" s="32"/>
      <c r="UF280" s="32"/>
      <c r="UG280" s="32"/>
      <c r="UH280" s="32"/>
      <c r="UI280" s="32"/>
      <c r="UJ280" s="32"/>
      <c r="UK280" s="32"/>
      <c r="UL280" s="32"/>
      <c r="UM280" s="32"/>
      <c r="UN280" s="32"/>
      <c r="UO280" s="32"/>
      <c r="UP280" s="32"/>
      <c r="UQ280" s="32"/>
      <c r="UR280" s="32"/>
      <c r="US280" s="32"/>
      <c r="UT280" s="32"/>
      <c r="UU280" s="32"/>
      <c r="UV280" s="32"/>
      <c r="UW280" s="32"/>
      <c r="UX280" s="32"/>
      <c r="UY280" s="32"/>
      <c r="UZ280" s="32"/>
      <c r="VA280" s="32"/>
      <c r="VB280" s="32"/>
      <c r="VC280" s="32"/>
      <c r="VD280" s="32"/>
      <c r="VE280" s="32"/>
      <c r="VF280" s="32"/>
      <c r="VG280" s="32"/>
      <c r="VH280" s="32"/>
      <c r="VI280" s="32"/>
      <c r="VJ280" s="32"/>
      <c r="VK280" s="32"/>
      <c r="VL280" s="32"/>
      <c r="VM280" s="32"/>
      <c r="VN280" s="32"/>
      <c r="VO280" s="32"/>
      <c r="VP280" s="32"/>
      <c r="VQ280" s="32"/>
      <c r="VR280" s="32"/>
      <c r="VS280" s="32"/>
      <c r="VT280" s="32"/>
      <c r="VU280" s="32"/>
      <c r="VV280" s="32"/>
      <c r="VW280" s="32"/>
      <c r="VX280" s="32"/>
      <c r="VY280" s="32"/>
      <c r="VZ280" s="32"/>
      <c r="WA280" s="32"/>
      <c r="WB280" s="32"/>
      <c r="WC280" s="32"/>
      <c r="WD280" s="32"/>
      <c r="WE280" s="32"/>
      <c r="WF280" s="32"/>
      <c r="WG280" s="32"/>
      <c r="WH280" s="32"/>
      <c r="WI280" s="32"/>
      <c r="WJ280" s="32"/>
      <c r="WK280" s="32"/>
      <c r="WL280" s="32"/>
      <c r="WM280" s="32"/>
      <c r="WN280" s="32"/>
      <c r="WO280" s="32"/>
      <c r="WP280" s="32"/>
      <c r="WQ280" s="32"/>
      <c r="WR280" s="32"/>
      <c r="WS280" s="32"/>
      <c r="WT280" s="32"/>
      <c r="WU280" s="32"/>
      <c r="WV280" s="32"/>
      <c r="WW280" s="32"/>
      <c r="WX280" s="32"/>
      <c r="WY280" s="32"/>
      <c r="WZ280" s="32"/>
      <c r="XA280" s="32"/>
      <c r="XB280" s="32"/>
      <c r="XC280" s="32"/>
      <c r="XD280" s="32"/>
      <c r="XE280" s="32"/>
      <c r="XF280" s="32"/>
      <c r="XG280" s="32"/>
      <c r="XH280" s="32"/>
      <c r="XI280" s="32"/>
      <c r="XJ280" s="32"/>
      <c r="XK280" s="32"/>
      <c r="XL280" s="32"/>
      <c r="XM280" s="32"/>
      <c r="XN280" s="32"/>
      <c r="XO280" s="32"/>
      <c r="XP280" s="32"/>
      <c r="XQ280" s="32"/>
      <c r="XR280" s="32"/>
      <c r="XS280" s="32"/>
      <c r="XT280" s="32"/>
      <c r="XU280" s="32"/>
      <c r="XV280" s="32"/>
      <c r="XW280" s="32"/>
      <c r="XX280" s="32"/>
      <c r="XY280" s="32"/>
      <c r="XZ280" s="32"/>
      <c r="YA280" s="32"/>
      <c r="YB280" s="32"/>
      <c r="YC280" s="32"/>
      <c r="YD280" s="32"/>
      <c r="YE280" s="32"/>
      <c r="YF280" s="32"/>
      <c r="YG280" s="32"/>
      <c r="YH280" s="32"/>
      <c r="YI280" s="32"/>
      <c r="YJ280" s="32"/>
      <c r="YK280" s="32"/>
      <c r="YL280" s="32"/>
      <c r="YM280" s="32"/>
      <c r="YN280" s="32"/>
      <c r="YO280" s="32"/>
      <c r="YP280" s="32"/>
      <c r="YQ280" s="32"/>
      <c r="YR280" s="32"/>
      <c r="YS280" s="32"/>
      <c r="YT280" s="32"/>
      <c r="YU280" s="32"/>
      <c r="YV280" s="32"/>
      <c r="YW280" s="32"/>
      <c r="YX280" s="32"/>
      <c r="YY280" s="32"/>
      <c r="YZ280" s="32"/>
      <c r="ZA280" s="32"/>
      <c r="ZB280" s="32"/>
      <c r="ZC280" s="32"/>
      <c r="ZD280" s="32"/>
      <c r="ZE280" s="32"/>
      <c r="ZF280" s="32"/>
      <c r="ZG280" s="32"/>
      <c r="ZH280" s="32"/>
      <c r="ZI280" s="32"/>
      <c r="ZJ280" s="32"/>
      <c r="ZK280" s="32"/>
      <c r="ZL280" s="32"/>
      <c r="ZM280" s="32"/>
      <c r="ZN280" s="32"/>
      <c r="ZO280" s="32"/>
      <c r="ZP280" s="32"/>
      <c r="ZQ280" s="32"/>
      <c r="ZR280" s="32"/>
      <c r="ZS280" s="32"/>
      <c r="ZT280" s="32"/>
      <c r="ZU280" s="32"/>
      <c r="ZV280" s="32"/>
      <c r="ZW280" s="32"/>
      <c r="ZX280" s="32"/>
      <c r="ZY280" s="32"/>
      <c r="ZZ280" s="32"/>
      <c r="AAA280" s="32"/>
      <c r="AAB280" s="32"/>
      <c r="AAC280" s="32"/>
      <c r="AAD280" s="32"/>
      <c r="AAE280" s="32"/>
      <c r="AAF280" s="32"/>
      <c r="AAG280" s="32"/>
      <c r="AAH280" s="32"/>
      <c r="AAI280" s="32"/>
      <c r="AAJ280" s="32"/>
      <c r="AAK280" s="32"/>
      <c r="AAL280" s="32"/>
      <c r="AAM280" s="32"/>
      <c r="AAN280" s="32"/>
      <c r="AAO280" s="32"/>
      <c r="AAP280" s="32"/>
      <c r="AAQ280" s="32"/>
      <c r="AAR280" s="32"/>
      <c r="AAS280" s="32"/>
      <c r="AAT280" s="32"/>
      <c r="AAU280" s="32"/>
      <c r="AAV280" s="32"/>
      <c r="AAW280" s="32"/>
      <c r="AAX280" s="32"/>
      <c r="AAY280" s="32"/>
      <c r="AAZ280" s="32"/>
      <c r="ABA280" s="32"/>
      <c r="ABB280" s="32"/>
      <c r="ABC280" s="32"/>
      <c r="ABD280" s="32"/>
      <c r="ABE280" s="32"/>
      <c r="ABF280" s="32"/>
      <c r="ABG280" s="32"/>
      <c r="ABH280" s="32"/>
      <c r="ABI280" s="32"/>
      <c r="ABJ280" s="32"/>
      <c r="ABK280" s="32"/>
      <c r="ABL280" s="32"/>
      <c r="ABM280" s="32"/>
      <c r="ABN280" s="32"/>
      <c r="ABO280" s="32"/>
      <c r="ABP280" s="32"/>
      <c r="ABQ280" s="32"/>
      <c r="ABR280" s="32"/>
      <c r="ABS280" s="32"/>
      <c r="ABT280" s="32"/>
      <c r="ABU280" s="32"/>
      <c r="ABV280" s="32"/>
      <c r="ABW280" s="32"/>
      <c r="ABX280" s="32"/>
      <c r="ABY280" s="32"/>
      <c r="ABZ280" s="32"/>
      <c r="ACA280" s="32"/>
      <c r="ACB280" s="32"/>
      <c r="ACC280" s="32"/>
      <c r="ACD280" s="32"/>
      <c r="ACE280" s="32"/>
      <c r="ACF280" s="32"/>
      <c r="ACG280" s="32"/>
      <c r="ACH280" s="32"/>
      <c r="ACI280" s="32"/>
      <c r="ACJ280" s="32"/>
      <c r="ACK280" s="32"/>
      <c r="ACL280" s="32"/>
      <c r="ACM280" s="32"/>
      <c r="ACN280" s="32"/>
      <c r="ACO280" s="32"/>
      <c r="ACP280" s="32"/>
      <c r="ACQ280" s="32"/>
      <c r="ACR280" s="32"/>
      <c r="ACS280" s="32"/>
      <c r="ACT280" s="32"/>
      <c r="ACU280" s="32"/>
      <c r="ACV280" s="32"/>
      <c r="ACW280" s="32"/>
      <c r="ACX280" s="32"/>
      <c r="ACY280" s="32"/>
      <c r="ACZ280" s="32"/>
      <c r="ADA280" s="32"/>
      <c r="ADB280" s="32"/>
      <c r="ADC280" s="32"/>
      <c r="ADD280" s="32"/>
      <c r="ADE280" s="32"/>
      <c r="ADF280" s="32"/>
      <c r="ADG280" s="32"/>
      <c r="ADH280" s="32"/>
      <c r="ADI280" s="32"/>
      <c r="ADJ280" s="32"/>
      <c r="ADK280" s="32"/>
      <c r="ADL280" s="32"/>
      <c r="ADM280" s="32"/>
      <c r="ADN280" s="32"/>
      <c r="ADO280" s="32"/>
      <c r="ADP280" s="32"/>
      <c r="ADQ280" s="32"/>
      <c r="ADR280" s="32"/>
      <c r="ADS280" s="32"/>
      <c r="ADT280" s="32"/>
      <c r="ADU280" s="32"/>
      <c r="ADV280" s="32"/>
      <c r="ADW280" s="32"/>
      <c r="ADX280" s="32"/>
      <c r="ADY280" s="32"/>
      <c r="ADZ280" s="32"/>
      <c r="AEA280" s="32"/>
      <c r="AEB280" s="32"/>
      <c r="AEC280" s="32"/>
      <c r="AED280" s="32"/>
      <c r="AEE280" s="32"/>
      <c r="AEF280" s="32"/>
      <c r="AEG280" s="32"/>
      <c r="AEH280" s="32"/>
      <c r="AEI280" s="32"/>
      <c r="AEJ280" s="32"/>
      <c r="AEK280" s="32"/>
      <c r="AEL280" s="32"/>
      <c r="AEM280" s="32"/>
      <c r="AEN280" s="32"/>
      <c r="AEO280" s="32"/>
      <c r="AEP280" s="32"/>
      <c r="AEQ280" s="32"/>
      <c r="AER280" s="32"/>
      <c r="AES280" s="32"/>
      <c r="AET280" s="32"/>
      <c r="AEU280" s="32"/>
      <c r="AEV280" s="32"/>
      <c r="AEW280" s="32"/>
      <c r="AEX280" s="32"/>
      <c r="AEY280" s="32"/>
      <c r="AEZ280" s="32"/>
      <c r="AFA280" s="32"/>
      <c r="AFB280" s="32"/>
      <c r="AFC280" s="32"/>
      <c r="AFD280" s="32"/>
      <c r="AFE280" s="32"/>
      <c r="AFF280" s="32"/>
      <c r="AFG280" s="32"/>
      <c r="AFH280" s="32"/>
      <c r="AFI280" s="32"/>
      <c r="AFJ280" s="32"/>
      <c r="AFK280" s="32"/>
      <c r="AFL280" s="32"/>
      <c r="AFM280" s="32"/>
      <c r="AFN280" s="32"/>
      <c r="AFO280" s="32"/>
      <c r="AFP280" s="32"/>
      <c r="AFQ280" s="32"/>
      <c r="AFR280" s="32"/>
      <c r="AFS280" s="32"/>
      <c r="AFT280" s="32"/>
      <c r="AFU280" s="32"/>
      <c r="AFV280" s="32"/>
      <c r="AFW280" s="32"/>
      <c r="AFX280" s="32"/>
      <c r="AFY280" s="32"/>
      <c r="AFZ280" s="32"/>
      <c r="AGA280" s="32"/>
      <c r="AGB280" s="32"/>
      <c r="AGC280" s="32"/>
      <c r="AGD280" s="32"/>
      <c r="AGE280" s="32"/>
      <c r="AGF280" s="32"/>
      <c r="AGG280" s="32"/>
      <c r="AGH280" s="32"/>
      <c r="AGI280" s="32"/>
      <c r="AGJ280" s="32"/>
      <c r="AGK280" s="32"/>
      <c r="AGL280" s="32"/>
      <c r="AGM280" s="32"/>
      <c r="AGN280" s="32"/>
      <c r="AGO280" s="32"/>
      <c r="AGP280" s="32"/>
      <c r="AGQ280" s="32"/>
      <c r="AGR280" s="32"/>
      <c r="AGS280" s="32"/>
      <c r="AGT280" s="32"/>
      <c r="AGU280" s="32"/>
      <c r="AGV280" s="32"/>
      <c r="AGW280" s="32"/>
      <c r="AGX280" s="32"/>
      <c r="AGY280" s="32"/>
      <c r="AGZ280" s="32"/>
      <c r="AHA280" s="32"/>
      <c r="AHB280" s="32"/>
      <c r="AHC280" s="32"/>
      <c r="AHD280" s="32"/>
      <c r="AHE280" s="32"/>
      <c r="AHF280" s="32"/>
      <c r="AHG280" s="32"/>
      <c r="AHH280" s="32"/>
      <c r="AHI280" s="32"/>
      <c r="AHJ280" s="32"/>
      <c r="AHK280" s="32"/>
      <c r="AHL280" s="32"/>
      <c r="AHM280" s="32"/>
      <c r="AHN280" s="32"/>
      <c r="AHO280" s="32"/>
      <c r="AHP280" s="32"/>
      <c r="AHQ280" s="32"/>
      <c r="AHR280" s="32"/>
      <c r="AHS280" s="32"/>
      <c r="AHT280" s="32"/>
      <c r="AHU280" s="32"/>
      <c r="AHV280" s="32"/>
      <c r="AHW280" s="32"/>
      <c r="AHX280" s="32"/>
      <c r="AHY280" s="32"/>
      <c r="AHZ280" s="32"/>
      <c r="AIA280" s="32"/>
      <c r="AIB280" s="32"/>
      <c r="AIC280" s="32"/>
      <c r="AID280" s="32"/>
      <c r="AIE280" s="32"/>
      <c r="AIF280" s="32"/>
      <c r="AIG280" s="32"/>
      <c r="AIH280" s="32"/>
      <c r="AII280" s="32"/>
      <c r="AIJ280" s="32"/>
      <c r="AIK280" s="32"/>
      <c r="AIL280" s="32"/>
      <c r="AIM280" s="32"/>
      <c r="AIN280" s="32"/>
      <c r="AIO280" s="32"/>
      <c r="AIP280" s="32"/>
      <c r="AIQ280" s="32"/>
      <c r="AIR280" s="32"/>
      <c r="AIS280" s="32"/>
      <c r="AIT280" s="32"/>
      <c r="AIU280" s="32"/>
      <c r="AIV280" s="32"/>
      <c r="AIW280" s="32"/>
      <c r="AIX280" s="32"/>
      <c r="AIY280" s="32"/>
      <c r="AIZ280" s="32"/>
      <c r="AJA280" s="32"/>
      <c r="AJB280" s="32"/>
      <c r="AJC280" s="32"/>
      <c r="AJD280" s="32"/>
      <c r="AJE280" s="32"/>
      <c r="AJF280" s="32"/>
      <c r="AJG280" s="32"/>
      <c r="AJH280" s="32"/>
      <c r="AJI280" s="32"/>
      <c r="AJJ280" s="32"/>
      <c r="AJK280" s="32"/>
      <c r="AJL280" s="32"/>
      <c r="AJM280" s="32"/>
      <c r="AJN280" s="32"/>
      <c r="AJO280" s="32"/>
      <c r="AJP280" s="32"/>
      <c r="AJQ280" s="32"/>
      <c r="AJR280" s="32"/>
      <c r="AJS280" s="32"/>
      <c r="AJT280" s="32"/>
      <c r="AJU280" s="32"/>
      <c r="AJV280" s="32"/>
      <c r="AJW280" s="32"/>
      <c r="AJX280" s="32"/>
      <c r="AJY280" s="32"/>
      <c r="AJZ280" s="32"/>
      <c r="AKA280" s="32"/>
      <c r="AKB280" s="32"/>
      <c r="AKC280" s="32"/>
      <c r="AKD280" s="32"/>
      <c r="AKE280" s="32"/>
      <c r="AKF280" s="32"/>
      <c r="AKG280" s="32"/>
      <c r="AKH280" s="32"/>
      <c r="AKI280" s="32"/>
      <c r="AKJ280" s="32"/>
      <c r="AKK280" s="32"/>
      <c r="AKL280" s="32"/>
      <c r="AKM280" s="32"/>
      <c r="AKN280" s="32"/>
      <c r="AKO280" s="32"/>
      <c r="AKP280" s="32"/>
      <c r="AKQ280" s="32"/>
      <c r="AKR280" s="32"/>
      <c r="AKS280" s="32"/>
      <c r="AKT280" s="32"/>
      <c r="AKU280" s="32"/>
      <c r="AKV280" s="32"/>
      <c r="AKW280" s="32"/>
      <c r="AKX280" s="32"/>
      <c r="AKY280" s="32"/>
      <c r="AKZ280" s="32"/>
      <c r="ALA280" s="32"/>
      <c r="ALB280" s="32"/>
      <c r="ALC280" s="32"/>
      <c r="ALD280" s="32"/>
      <c r="ALE280" s="32"/>
      <c r="ALF280" s="32"/>
      <c r="ALG280" s="32"/>
      <c r="ALH280" s="32"/>
      <c r="ALI280" s="32"/>
      <c r="ALJ280" s="32"/>
      <c r="ALK280" s="32"/>
      <c r="ALL280" s="32"/>
      <c r="ALM280" s="32"/>
      <c r="ALN280" s="32"/>
      <c r="ALO280" s="32"/>
      <c r="ALP280" s="32"/>
      <c r="ALQ280" s="32"/>
      <c r="ALR280" s="32"/>
      <c r="ALS280" s="32"/>
      <c r="ALT280" s="32"/>
      <c r="ALU280" s="32"/>
      <c r="ALV280" s="32"/>
      <c r="ALW280" s="32"/>
      <c r="ALX280" s="32"/>
      <c r="ALY280" s="32"/>
      <c r="ALZ280" s="32"/>
      <c r="AMA280" s="32"/>
      <c r="AMB280" s="32"/>
      <c r="AMC280" s="32"/>
      <c r="AMD280" s="32"/>
      <c r="AME280" s="32"/>
      <c r="AMF280" s="32"/>
      <c r="AMG280" s="32"/>
      <c r="AMH280" s="32"/>
      <c r="AMI280" s="32"/>
      <c r="AMJ280" s="32"/>
      <c r="AMK280" s="32"/>
      <c r="AML280" s="32"/>
      <c r="AMM280" s="32"/>
      <c r="AMN280" s="32"/>
      <c r="AMO280" s="32"/>
      <c r="AMP280" s="32"/>
      <c r="AMQ280" s="32"/>
      <c r="AMR280" s="32"/>
      <c r="AMS280" s="32"/>
      <c r="AMT280" s="32"/>
      <c r="AMU280" s="32"/>
      <c r="AMV280" s="32"/>
      <c r="AMW280" s="32"/>
    </row>
    <row r="281" spans="1:1037" ht="154.5" hidden="1" thickTop="1" thickBot="1" x14ac:dyDescent="0.25">
      <c r="A281" s="23" t="s">
        <v>438</v>
      </c>
      <c r="B281" s="23" t="s">
        <v>1380</v>
      </c>
      <c r="C281" s="23" t="s">
        <v>1381</v>
      </c>
      <c r="D281" s="23" t="s">
        <v>83</v>
      </c>
      <c r="E281" s="23" t="s">
        <v>1049</v>
      </c>
      <c r="F281" s="23" t="s">
        <v>1645</v>
      </c>
      <c r="G281" s="23" t="s">
        <v>1062</v>
      </c>
      <c r="H281" s="23" t="s">
        <v>1055</v>
      </c>
      <c r="I281" s="24" t="s">
        <v>1386</v>
      </c>
      <c r="J281" s="189" t="str">
        <f>+VLOOKUP(I281,Feuil1!A:C,2,FALSE)</f>
        <v>R1-1-5-2</v>
      </c>
      <c r="K281" s="24" t="s">
        <v>1387</v>
      </c>
      <c r="L281" s="29"/>
      <c r="M281" s="59">
        <v>2</v>
      </c>
      <c r="N281" s="60">
        <v>3</v>
      </c>
      <c r="O281" s="42">
        <f t="shared" si="20"/>
        <v>6</v>
      </c>
      <c r="P281" s="42">
        <f t="shared" si="21"/>
        <v>2</v>
      </c>
      <c r="Q281" s="44" t="s">
        <v>1388</v>
      </c>
      <c r="R281" s="59">
        <v>5</v>
      </c>
      <c r="S281" s="25" t="s">
        <v>1528</v>
      </c>
      <c r="T281" s="59">
        <v>5</v>
      </c>
      <c r="U281" s="25"/>
      <c r="V281" s="59">
        <v>5</v>
      </c>
      <c r="W281" s="41">
        <f t="shared" si="22"/>
        <v>15</v>
      </c>
      <c r="X281" s="50">
        <f t="shared" si="23"/>
        <v>1</v>
      </c>
      <c r="Y281" s="52">
        <f t="shared" si="24"/>
        <v>2</v>
      </c>
      <c r="Z281" s="23"/>
      <c r="AA281" s="120"/>
      <c r="AB281" s="29"/>
      <c r="AC281" s="29"/>
      <c r="AD281" s="29"/>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c r="BT281" s="32"/>
      <c r="BU281" s="32"/>
      <c r="BV281" s="32"/>
      <c r="BW281" s="32"/>
      <c r="BX281" s="32"/>
      <c r="BY281" s="32"/>
      <c r="BZ281" s="32"/>
      <c r="CA281" s="32"/>
      <c r="CB281" s="32"/>
      <c r="CC281" s="32"/>
      <c r="CD281" s="32"/>
      <c r="CE281" s="32"/>
      <c r="CF281" s="32"/>
      <c r="CG281" s="32"/>
      <c r="CH281" s="32"/>
      <c r="CI281" s="32"/>
      <c r="CJ281" s="32"/>
      <c r="CK281" s="32"/>
      <c r="CL281" s="32"/>
      <c r="CM281" s="32"/>
      <c r="CN281" s="32"/>
      <c r="CO281" s="32"/>
      <c r="CP281" s="32"/>
      <c r="CQ281" s="32"/>
      <c r="CR281" s="32"/>
      <c r="CS281" s="32"/>
      <c r="CT281" s="32"/>
      <c r="CU281" s="32"/>
      <c r="CV281" s="32"/>
      <c r="CW281" s="32"/>
      <c r="CX281" s="32"/>
      <c r="CY281" s="32"/>
      <c r="CZ281" s="32"/>
      <c r="DA281" s="32"/>
      <c r="DB281" s="32"/>
      <c r="DC281" s="32"/>
      <c r="DD281" s="32"/>
      <c r="DE281" s="32"/>
      <c r="DF281" s="32"/>
      <c r="DG281" s="32"/>
      <c r="DH281" s="32"/>
      <c r="DI281" s="32"/>
      <c r="DJ281" s="32"/>
      <c r="DK281" s="32"/>
      <c r="DL281" s="32"/>
      <c r="DM281" s="32"/>
      <c r="DN281" s="32"/>
      <c r="DO281" s="32"/>
      <c r="DP281" s="32"/>
      <c r="DQ281" s="32"/>
      <c r="DR281" s="32"/>
      <c r="DS281" s="32"/>
      <c r="DT281" s="32"/>
      <c r="DU281" s="32"/>
      <c r="DV281" s="32"/>
      <c r="DW281" s="32"/>
      <c r="DX281" s="32"/>
      <c r="DY281" s="32"/>
      <c r="DZ281" s="32"/>
      <c r="EA281" s="32"/>
      <c r="EB281" s="32"/>
      <c r="EC281" s="32"/>
      <c r="ED281" s="32"/>
      <c r="EE281" s="32"/>
      <c r="EF281" s="32"/>
      <c r="EG281" s="32"/>
      <c r="EH281" s="32"/>
      <c r="EI281" s="32"/>
      <c r="EJ281" s="32"/>
      <c r="EK281" s="32"/>
      <c r="EL281" s="32"/>
      <c r="EM281" s="32"/>
      <c r="EN281" s="32"/>
      <c r="EO281" s="32"/>
      <c r="EP281" s="32"/>
      <c r="EQ281" s="32"/>
      <c r="ER281" s="32"/>
      <c r="ES281" s="32"/>
      <c r="ET281" s="32"/>
      <c r="EU281" s="32"/>
      <c r="EV281" s="32"/>
      <c r="EW281" s="32"/>
      <c r="EX281" s="32"/>
      <c r="EY281" s="32"/>
      <c r="EZ281" s="32"/>
      <c r="FA281" s="32"/>
      <c r="FB281" s="32"/>
      <c r="FC281" s="32"/>
      <c r="FD281" s="32"/>
      <c r="FE281" s="32"/>
      <c r="FF281" s="32"/>
      <c r="FG281" s="32"/>
      <c r="FH281" s="32"/>
      <c r="FI281" s="32"/>
      <c r="FJ281" s="32"/>
      <c r="FK281" s="32"/>
      <c r="FL281" s="32"/>
      <c r="FM281" s="32"/>
      <c r="FN281" s="32"/>
      <c r="FO281" s="32"/>
      <c r="FP281" s="32"/>
      <c r="FQ281" s="32"/>
      <c r="FR281" s="32"/>
      <c r="FS281" s="32"/>
      <c r="FT281" s="32"/>
      <c r="FU281" s="32"/>
      <c r="FV281" s="32"/>
      <c r="FW281" s="32"/>
      <c r="FX281" s="32"/>
      <c r="FY281" s="32"/>
      <c r="FZ281" s="32"/>
      <c r="GA281" s="32"/>
      <c r="GB281" s="32"/>
      <c r="GC281" s="32"/>
      <c r="GD281" s="32"/>
      <c r="GE281" s="32"/>
      <c r="GF281" s="32"/>
      <c r="GG281" s="32"/>
      <c r="GH281" s="32"/>
      <c r="GI281" s="32"/>
      <c r="GJ281" s="32"/>
      <c r="GK281" s="32"/>
      <c r="GL281" s="32"/>
      <c r="GM281" s="32"/>
      <c r="GN281" s="32"/>
      <c r="GO281" s="32"/>
      <c r="GP281" s="32"/>
      <c r="GQ281" s="32"/>
      <c r="GR281" s="32"/>
      <c r="GS281" s="32"/>
      <c r="GT281" s="32"/>
      <c r="GU281" s="32"/>
      <c r="GV281" s="32"/>
      <c r="GW281" s="32"/>
      <c r="GX281" s="32"/>
      <c r="GY281" s="32"/>
      <c r="GZ281" s="32"/>
      <c r="HA281" s="32"/>
      <c r="HB281" s="32"/>
      <c r="HC281" s="32"/>
      <c r="HD281" s="32"/>
      <c r="HE281" s="32"/>
      <c r="HF281" s="32"/>
      <c r="HG281" s="32"/>
      <c r="HH281" s="32"/>
      <c r="HI281" s="32"/>
      <c r="HJ281" s="32"/>
      <c r="HK281" s="32"/>
      <c r="HL281" s="32"/>
      <c r="HM281" s="32"/>
      <c r="HN281" s="32"/>
      <c r="HO281" s="32"/>
      <c r="HP281" s="32"/>
      <c r="HQ281" s="32"/>
      <c r="HR281" s="32"/>
      <c r="HS281" s="32"/>
      <c r="HT281" s="32"/>
      <c r="HU281" s="32"/>
      <c r="HV281" s="32"/>
      <c r="HW281" s="32"/>
      <c r="HX281" s="32"/>
      <c r="HY281" s="32"/>
      <c r="HZ281" s="32"/>
      <c r="IA281" s="32"/>
      <c r="IB281" s="32"/>
      <c r="IC281" s="32"/>
      <c r="ID281" s="32"/>
      <c r="IE281" s="32"/>
      <c r="IF281" s="32"/>
      <c r="IG281" s="32"/>
      <c r="IH281" s="32"/>
      <c r="II281" s="32"/>
      <c r="IJ281" s="32"/>
      <c r="IK281" s="32"/>
      <c r="IL281" s="32"/>
      <c r="IM281" s="32"/>
      <c r="IN281" s="32"/>
      <c r="IO281" s="32"/>
      <c r="IP281" s="32"/>
      <c r="IQ281" s="32"/>
      <c r="IR281" s="32"/>
      <c r="IS281" s="32"/>
      <c r="IT281" s="32"/>
      <c r="IU281" s="32"/>
      <c r="IV281" s="32"/>
      <c r="IW281" s="32"/>
      <c r="IX281" s="32"/>
      <c r="IY281" s="32"/>
      <c r="IZ281" s="32"/>
      <c r="JA281" s="32"/>
      <c r="JB281" s="32"/>
      <c r="JC281" s="32"/>
      <c r="JD281" s="32"/>
      <c r="JE281" s="32"/>
      <c r="JF281" s="32"/>
      <c r="JG281" s="32"/>
      <c r="JH281" s="32"/>
      <c r="JI281" s="32"/>
      <c r="JJ281" s="32"/>
      <c r="JK281" s="32"/>
      <c r="JL281" s="32"/>
      <c r="JM281" s="32"/>
      <c r="JN281" s="32"/>
      <c r="JO281" s="32"/>
      <c r="JP281" s="32"/>
      <c r="JQ281" s="32"/>
      <c r="JR281" s="32"/>
      <c r="JS281" s="32"/>
      <c r="JT281" s="32"/>
      <c r="JU281" s="32"/>
      <c r="JV281" s="32"/>
      <c r="JW281" s="32"/>
      <c r="JX281" s="32"/>
      <c r="JY281" s="32"/>
      <c r="JZ281" s="32"/>
      <c r="KA281" s="32"/>
      <c r="KB281" s="32"/>
      <c r="KC281" s="32"/>
      <c r="KD281" s="32"/>
      <c r="KE281" s="32"/>
      <c r="KF281" s="32"/>
      <c r="KG281" s="32"/>
      <c r="KH281" s="32"/>
      <c r="KI281" s="32"/>
      <c r="KJ281" s="32"/>
      <c r="KK281" s="32"/>
      <c r="KL281" s="32"/>
      <c r="KM281" s="32"/>
      <c r="KN281" s="32"/>
      <c r="KO281" s="32"/>
      <c r="KP281" s="32"/>
      <c r="KQ281" s="32"/>
      <c r="KR281" s="32"/>
      <c r="KS281" s="32"/>
      <c r="KT281" s="32"/>
      <c r="KU281" s="32"/>
      <c r="KV281" s="32"/>
      <c r="KW281" s="32"/>
      <c r="KX281" s="32"/>
      <c r="KY281" s="32"/>
      <c r="KZ281" s="32"/>
      <c r="LA281" s="32"/>
      <c r="LB281" s="32"/>
      <c r="LC281" s="32"/>
      <c r="LD281" s="32"/>
      <c r="LE281" s="32"/>
      <c r="LF281" s="32"/>
      <c r="LG281" s="32"/>
      <c r="LH281" s="32"/>
      <c r="LI281" s="32"/>
      <c r="LJ281" s="32"/>
      <c r="LK281" s="32"/>
      <c r="LL281" s="32"/>
      <c r="LM281" s="32"/>
      <c r="LN281" s="32"/>
      <c r="LO281" s="32"/>
      <c r="LP281" s="32"/>
      <c r="LQ281" s="32"/>
      <c r="LR281" s="32"/>
      <c r="LS281" s="32"/>
      <c r="LT281" s="32"/>
      <c r="LU281" s="32"/>
      <c r="LV281" s="32"/>
      <c r="LW281" s="32"/>
      <c r="LX281" s="32"/>
      <c r="LY281" s="32"/>
      <c r="LZ281" s="32"/>
      <c r="MA281" s="32"/>
      <c r="MB281" s="32"/>
      <c r="MC281" s="32"/>
      <c r="MD281" s="32"/>
      <c r="ME281" s="32"/>
      <c r="MF281" s="32"/>
      <c r="MG281" s="32"/>
      <c r="MH281" s="32"/>
      <c r="MI281" s="32"/>
      <c r="MJ281" s="32"/>
      <c r="MK281" s="32"/>
      <c r="ML281" s="32"/>
      <c r="MM281" s="32"/>
      <c r="MN281" s="32"/>
      <c r="MO281" s="32"/>
      <c r="MP281" s="32"/>
      <c r="MQ281" s="32"/>
      <c r="MR281" s="32"/>
      <c r="MS281" s="32"/>
      <c r="MT281" s="32"/>
      <c r="MU281" s="32"/>
      <c r="MV281" s="32"/>
      <c r="MW281" s="32"/>
      <c r="MX281" s="32"/>
      <c r="MY281" s="32"/>
      <c r="MZ281" s="32"/>
      <c r="NA281" s="32"/>
      <c r="NB281" s="32"/>
      <c r="NC281" s="32"/>
      <c r="ND281" s="32"/>
      <c r="NE281" s="32"/>
      <c r="NF281" s="32"/>
      <c r="NG281" s="32"/>
      <c r="NH281" s="32"/>
      <c r="NI281" s="32"/>
      <c r="NJ281" s="32"/>
      <c r="NK281" s="32"/>
      <c r="NL281" s="32"/>
      <c r="NM281" s="32"/>
      <c r="NN281" s="32"/>
      <c r="NO281" s="32"/>
      <c r="NP281" s="32"/>
      <c r="NQ281" s="32"/>
      <c r="NR281" s="32"/>
      <c r="NS281" s="32"/>
      <c r="NT281" s="32"/>
      <c r="NU281" s="32"/>
      <c r="NV281" s="32"/>
      <c r="NW281" s="32"/>
      <c r="NX281" s="32"/>
      <c r="NY281" s="32"/>
      <c r="NZ281" s="32"/>
      <c r="OA281" s="32"/>
      <c r="OB281" s="32"/>
      <c r="OC281" s="32"/>
      <c r="OD281" s="32"/>
      <c r="OE281" s="32"/>
      <c r="OF281" s="32"/>
      <c r="OG281" s="32"/>
      <c r="OH281" s="32"/>
      <c r="OI281" s="32"/>
      <c r="OJ281" s="32"/>
      <c r="OK281" s="32"/>
      <c r="OL281" s="32"/>
      <c r="OM281" s="32"/>
      <c r="ON281" s="32"/>
      <c r="OO281" s="32"/>
      <c r="OP281" s="32"/>
      <c r="OQ281" s="32"/>
      <c r="OR281" s="32"/>
      <c r="OS281" s="32"/>
      <c r="OT281" s="32"/>
      <c r="OU281" s="32"/>
      <c r="OV281" s="32"/>
      <c r="OW281" s="32"/>
      <c r="OX281" s="32"/>
      <c r="OY281" s="32"/>
      <c r="OZ281" s="32"/>
      <c r="PA281" s="32"/>
      <c r="PB281" s="32"/>
      <c r="PC281" s="32"/>
      <c r="PD281" s="32"/>
      <c r="PE281" s="32"/>
      <c r="PF281" s="32"/>
      <c r="PG281" s="32"/>
      <c r="PH281" s="32"/>
      <c r="PI281" s="32"/>
      <c r="PJ281" s="32"/>
      <c r="PK281" s="32"/>
      <c r="PL281" s="32"/>
      <c r="PM281" s="32"/>
      <c r="PN281" s="32"/>
      <c r="PO281" s="32"/>
      <c r="PP281" s="32"/>
      <c r="PQ281" s="32"/>
      <c r="PR281" s="32"/>
      <c r="PS281" s="32"/>
      <c r="PT281" s="32"/>
      <c r="PU281" s="32"/>
      <c r="PV281" s="32"/>
      <c r="PW281" s="32"/>
      <c r="PX281" s="32"/>
      <c r="PY281" s="32"/>
      <c r="PZ281" s="32"/>
      <c r="QA281" s="32"/>
      <c r="QB281" s="32"/>
      <c r="QC281" s="32"/>
      <c r="QD281" s="32"/>
      <c r="QE281" s="32"/>
      <c r="QF281" s="32"/>
      <c r="QG281" s="32"/>
      <c r="QH281" s="32"/>
      <c r="QI281" s="32"/>
      <c r="QJ281" s="32"/>
      <c r="QK281" s="32"/>
      <c r="QL281" s="32"/>
      <c r="QM281" s="32"/>
      <c r="QN281" s="32"/>
      <c r="QO281" s="32"/>
      <c r="QP281" s="32"/>
      <c r="QQ281" s="32"/>
      <c r="QR281" s="32"/>
      <c r="QS281" s="32"/>
      <c r="QT281" s="32"/>
      <c r="QU281" s="32"/>
      <c r="QV281" s="32"/>
      <c r="QW281" s="32"/>
      <c r="QX281" s="32"/>
      <c r="QY281" s="32"/>
      <c r="QZ281" s="32"/>
      <c r="RA281" s="32"/>
      <c r="RB281" s="32"/>
      <c r="RC281" s="32"/>
      <c r="RD281" s="32"/>
      <c r="RE281" s="32"/>
      <c r="RF281" s="32"/>
      <c r="RG281" s="32"/>
      <c r="RH281" s="32"/>
      <c r="RI281" s="32"/>
      <c r="RJ281" s="32"/>
      <c r="RK281" s="32"/>
      <c r="RL281" s="32"/>
      <c r="RM281" s="32"/>
      <c r="RN281" s="32"/>
      <c r="RO281" s="32"/>
      <c r="RP281" s="32"/>
      <c r="RQ281" s="32"/>
      <c r="RR281" s="32"/>
      <c r="RS281" s="32"/>
      <c r="RT281" s="32"/>
      <c r="RU281" s="32"/>
      <c r="RV281" s="32"/>
      <c r="RW281" s="32"/>
      <c r="RX281" s="32"/>
      <c r="RY281" s="32"/>
      <c r="RZ281" s="32"/>
      <c r="SA281" s="32"/>
      <c r="SB281" s="32"/>
      <c r="SC281" s="32"/>
      <c r="SD281" s="32"/>
      <c r="SE281" s="32"/>
      <c r="SF281" s="32"/>
      <c r="SG281" s="32"/>
      <c r="SH281" s="32"/>
      <c r="SI281" s="32"/>
      <c r="SJ281" s="32"/>
      <c r="SK281" s="32"/>
      <c r="SL281" s="32"/>
      <c r="SM281" s="32"/>
      <c r="SN281" s="32"/>
      <c r="SO281" s="32"/>
      <c r="SP281" s="32"/>
      <c r="SQ281" s="32"/>
      <c r="SR281" s="32"/>
      <c r="SS281" s="32"/>
      <c r="ST281" s="32"/>
      <c r="SU281" s="32"/>
      <c r="SV281" s="32"/>
      <c r="SW281" s="32"/>
      <c r="SX281" s="32"/>
      <c r="SY281" s="32"/>
      <c r="SZ281" s="32"/>
      <c r="TA281" s="32"/>
      <c r="TB281" s="32"/>
      <c r="TC281" s="32"/>
      <c r="TD281" s="32"/>
      <c r="TE281" s="32"/>
      <c r="TF281" s="32"/>
      <c r="TG281" s="32"/>
      <c r="TH281" s="32"/>
      <c r="TI281" s="32"/>
      <c r="TJ281" s="32"/>
      <c r="TK281" s="32"/>
      <c r="TL281" s="32"/>
      <c r="TM281" s="32"/>
      <c r="TN281" s="32"/>
      <c r="TO281" s="32"/>
      <c r="TP281" s="32"/>
      <c r="TQ281" s="32"/>
      <c r="TR281" s="32"/>
      <c r="TS281" s="32"/>
      <c r="TT281" s="32"/>
      <c r="TU281" s="32"/>
      <c r="TV281" s="32"/>
      <c r="TW281" s="32"/>
      <c r="TX281" s="32"/>
      <c r="TY281" s="32"/>
      <c r="TZ281" s="32"/>
      <c r="UA281" s="32"/>
      <c r="UB281" s="32"/>
      <c r="UC281" s="32"/>
      <c r="UD281" s="32"/>
      <c r="UE281" s="32"/>
      <c r="UF281" s="32"/>
      <c r="UG281" s="32"/>
      <c r="UH281" s="32"/>
      <c r="UI281" s="32"/>
      <c r="UJ281" s="32"/>
      <c r="UK281" s="32"/>
      <c r="UL281" s="32"/>
      <c r="UM281" s="32"/>
      <c r="UN281" s="32"/>
      <c r="UO281" s="32"/>
      <c r="UP281" s="32"/>
      <c r="UQ281" s="32"/>
      <c r="UR281" s="32"/>
      <c r="US281" s="32"/>
      <c r="UT281" s="32"/>
      <c r="UU281" s="32"/>
      <c r="UV281" s="32"/>
      <c r="UW281" s="32"/>
      <c r="UX281" s="32"/>
      <c r="UY281" s="32"/>
      <c r="UZ281" s="32"/>
      <c r="VA281" s="32"/>
      <c r="VB281" s="32"/>
      <c r="VC281" s="32"/>
      <c r="VD281" s="32"/>
      <c r="VE281" s="32"/>
      <c r="VF281" s="32"/>
      <c r="VG281" s="32"/>
      <c r="VH281" s="32"/>
      <c r="VI281" s="32"/>
      <c r="VJ281" s="32"/>
      <c r="VK281" s="32"/>
      <c r="VL281" s="32"/>
      <c r="VM281" s="32"/>
      <c r="VN281" s="32"/>
      <c r="VO281" s="32"/>
      <c r="VP281" s="32"/>
      <c r="VQ281" s="32"/>
      <c r="VR281" s="32"/>
      <c r="VS281" s="32"/>
      <c r="VT281" s="32"/>
      <c r="VU281" s="32"/>
      <c r="VV281" s="32"/>
      <c r="VW281" s="32"/>
      <c r="VX281" s="32"/>
      <c r="VY281" s="32"/>
      <c r="VZ281" s="32"/>
      <c r="WA281" s="32"/>
      <c r="WB281" s="32"/>
      <c r="WC281" s="32"/>
      <c r="WD281" s="32"/>
      <c r="WE281" s="32"/>
      <c r="WF281" s="32"/>
      <c r="WG281" s="32"/>
      <c r="WH281" s="32"/>
      <c r="WI281" s="32"/>
      <c r="WJ281" s="32"/>
      <c r="WK281" s="32"/>
      <c r="WL281" s="32"/>
      <c r="WM281" s="32"/>
      <c r="WN281" s="32"/>
      <c r="WO281" s="32"/>
      <c r="WP281" s="32"/>
      <c r="WQ281" s="32"/>
      <c r="WR281" s="32"/>
      <c r="WS281" s="32"/>
      <c r="WT281" s="32"/>
      <c r="WU281" s="32"/>
      <c r="WV281" s="32"/>
      <c r="WW281" s="32"/>
      <c r="WX281" s="32"/>
      <c r="WY281" s="32"/>
      <c r="WZ281" s="32"/>
      <c r="XA281" s="32"/>
      <c r="XB281" s="32"/>
      <c r="XC281" s="32"/>
      <c r="XD281" s="32"/>
      <c r="XE281" s="32"/>
      <c r="XF281" s="32"/>
      <c r="XG281" s="32"/>
      <c r="XH281" s="32"/>
      <c r="XI281" s="32"/>
      <c r="XJ281" s="32"/>
      <c r="XK281" s="32"/>
      <c r="XL281" s="32"/>
      <c r="XM281" s="32"/>
      <c r="XN281" s="32"/>
      <c r="XO281" s="32"/>
      <c r="XP281" s="32"/>
      <c r="XQ281" s="32"/>
      <c r="XR281" s="32"/>
      <c r="XS281" s="32"/>
      <c r="XT281" s="32"/>
      <c r="XU281" s="32"/>
      <c r="XV281" s="32"/>
      <c r="XW281" s="32"/>
      <c r="XX281" s="32"/>
      <c r="XY281" s="32"/>
      <c r="XZ281" s="32"/>
      <c r="YA281" s="32"/>
      <c r="YB281" s="32"/>
      <c r="YC281" s="32"/>
      <c r="YD281" s="32"/>
      <c r="YE281" s="32"/>
      <c r="YF281" s="32"/>
      <c r="YG281" s="32"/>
      <c r="YH281" s="32"/>
      <c r="YI281" s="32"/>
      <c r="YJ281" s="32"/>
      <c r="YK281" s="32"/>
      <c r="YL281" s="32"/>
      <c r="YM281" s="32"/>
      <c r="YN281" s="32"/>
      <c r="YO281" s="32"/>
      <c r="YP281" s="32"/>
      <c r="YQ281" s="32"/>
      <c r="YR281" s="32"/>
      <c r="YS281" s="32"/>
      <c r="YT281" s="32"/>
      <c r="YU281" s="32"/>
      <c r="YV281" s="32"/>
      <c r="YW281" s="32"/>
      <c r="YX281" s="32"/>
      <c r="YY281" s="32"/>
      <c r="YZ281" s="32"/>
      <c r="ZA281" s="32"/>
      <c r="ZB281" s="32"/>
      <c r="ZC281" s="32"/>
      <c r="ZD281" s="32"/>
      <c r="ZE281" s="32"/>
      <c r="ZF281" s="32"/>
      <c r="ZG281" s="32"/>
      <c r="ZH281" s="32"/>
      <c r="ZI281" s="32"/>
      <c r="ZJ281" s="32"/>
      <c r="ZK281" s="32"/>
      <c r="ZL281" s="32"/>
      <c r="ZM281" s="32"/>
      <c r="ZN281" s="32"/>
      <c r="ZO281" s="32"/>
      <c r="ZP281" s="32"/>
      <c r="ZQ281" s="32"/>
      <c r="ZR281" s="32"/>
      <c r="ZS281" s="32"/>
      <c r="ZT281" s="32"/>
      <c r="ZU281" s="32"/>
      <c r="ZV281" s="32"/>
      <c r="ZW281" s="32"/>
      <c r="ZX281" s="32"/>
      <c r="ZY281" s="32"/>
      <c r="ZZ281" s="32"/>
      <c r="AAA281" s="32"/>
      <c r="AAB281" s="32"/>
      <c r="AAC281" s="32"/>
      <c r="AAD281" s="32"/>
      <c r="AAE281" s="32"/>
      <c r="AAF281" s="32"/>
      <c r="AAG281" s="32"/>
      <c r="AAH281" s="32"/>
      <c r="AAI281" s="32"/>
      <c r="AAJ281" s="32"/>
      <c r="AAK281" s="32"/>
      <c r="AAL281" s="32"/>
      <c r="AAM281" s="32"/>
      <c r="AAN281" s="32"/>
      <c r="AAO281" s="32"/>
      <c r="AAP281" s="32"/>
      <c r="AAQ281" s="32"/>
      <c r="AAR281" s="32"/>
      <c r="AAS281" s="32"/>
      <c r="AAT281" s="32"/>
      <c r="AAU281" s="32"/>
      <c r="AAV281" s="32"/>
      <c r="AAW281" s="32"/>
      <c r="AAX281" s="32"/>
      <c r="AAY281" s="32"/>
      <c r="AAZ281" s="32"/>
      <c r="ABA281" s="32"/>
      <c r="ABB281" s="32"/>
      <c r="ABC281" s="32"/>
      <c r="ABD281" s="32"/>
      <c r="ABE281" s="32"/>
      <c r="ABF281" s="32"/>
      <c r="ABG281" s="32"/>
      <c r="ABH281" s="32"/>
      <c r="ABI281" s="32"/>
      <c r="ABJ281" s="32"/>
      <c r="ABK281" s="32"/>
      <c r="ABL281" s="32"/>
      <c r="ABM281" s="32"/>
      <c r="ABN281" s="32"/>
      <c r="ABO281" s="32"/>
      <c r="ABP281" s="32"/>
      <c r="ABQ281" s="32"/>
      <c r="ABR281" s="32"/>
      <c r="ABS281" s="32"/>
      <c r="ABT281" s="32"/>
      <c r="ABU281" s="32"/>
      <c r="ABV281" s="32"/>
      <c r="ABW281" s="32"/>
      <c r="ABX281" s="32"/>
      <c r="ABY281" s="32"/>
      <c r="ABZ281" s="32"/>
      <c r="ACA281" s="32"/>
      <c r="ACB281" s="32"/>
      <c r="ACC281" s="32"/>
      <c r="ACD281" s="32"/>
      <c r="ACE281" s="32"/>
      <c r="ACF281" s="32"/>
      <c r="ACG281" s="32"/>
      <c r="ACH281" s="32"/>
      <c r="ACI281" s="32"/>
      <c r="ACJ281" s="32"/>
      <c r="ACK281" s="32"/>
      <c r="ACL281" s="32"/>
      <c r="ACM281" s="32"/>
      <c r="ACN281" s="32"/>
      <c r="ACO281" s="32"/>
      <c r="ACP281" s="32"/>
      <c r="ACQ281" s="32"/>
      <c r="ACR281" s="32"/>
      <c r="ACS281" s="32"/>
      <c r="ACT281" s="32"/>
      <c r="ACU281" s="32"/>
      <c r="ACV281" s="32"/>
      <c r="ACW281" s="32"/>
      <c r="ACX281" s="32"/>
      <c r="ACY281" s="32"/>
      <c r="ACZ281" s="32"/>
      <c r="ADA281" s="32"/>
      <c r="ADB281" s="32"/>
      <c r="ADC281" s="32"/>
      <c r="ADD281" s="32"/>
      <c r="ADE281" s="32"/>
      <c r="ADF281" s="32"/>
      <c r="ADG281" s="32"/>
      <c r="ADH281" s="32"/>
      <c r="ADI281" s="32"/>
      <c r="ADJ281" s="32"/>
      <c r="ADK281" s="32"/>
      <c r="ADL281" s="32"/>
      <c r="ADM281" s="32"/>
      <c r="ADN281" s="32"/>
      <c r="ADO281" s="32"/>
      <c r="ADP281" s="32"/>
      <c r="ADQ281" s="32"/>
      <c r="ADR281" s="32"/>
      <c r="ADS281" s="32"/>
      <c r="ADT281" s="32"/>
      <c r="ADU281" s="32"/>
      <c r="ADV281" s="32"/>
      <c r="ADW281" s="32"/>
      <c r="ADX281" s="32"/>
      <c r="ADY281" s="32"/>
      <c r="ADZ281" s="32"/>
      <c r="AEA281" s="32"/>
      <c r="AEB281" s="32"/>
      <c r="AEC281" s="32"/>
      <c r="AED281" s="32"/>
      <c r="AEE281" s="32"/>
      <c r="AEF281" s="32"/>
      <c r="AEG281" s="32"/>
      <c r="AEH281" s="32"/>
      <c r="AEI281" s="32"/>
      <c r="AEJ281" s="32"/>
      <c r="AEK281" s="32"/>
      <c r="AEL281" s="32"/>
      <c r="AEM281" s="32"/>
      <c r="AEN281" s="32"/>
      <c r="AEO281" s="32"/>
      <c r="AEP281" s="32"/>
      <c r="AEQ281" s="32"/>
      <c r="AER281" s="32"/>
      <c r="AES281" s="32"/>
      <c r="AET281" s="32"/>
      <c r="AEU281" s="32"/>
      <c r="AEV281" s="32"/>
      <c r="AEW281" s="32"/>
      <c r="AEX281" s="32"/>
      <c r="AEY281" s="32"/>
      <c r="AEZ281" s="32"/>
      <c r="AFA281" s="32"/>
      <c r="AFB281" s="32"/>
      <c r="AFC281" s="32"/>
      <c r="AFD281" s="32"/>
      <c r="AFE281" s="32"/>
      <c r="AFF281" s="32"/>
      <c r="AFG281" s="32"/>
      <c r="AFH281" s="32"/>
      <c r="AFI281" s="32"/>
      <c r="AFJ281" s="32"/>
      <c r="AFK281" s="32"/>
      <c r="AFL281" s="32"/>
      <c r="AFM281" s="32"/>
      <c r="AFN281" s="32"/>
      <c r="AFO281" s="32"/>
      <c r="AFP281" s="32"/>
      <c r="AFQ281" s="32"/>
      <c r="AFR281" s="32"/>
      <c r="AFS281" s="32"/>
      <c r="AFT281" s="32"/>
      <c r="AFU281" s="32"/>
      <c r="AFV281" s="32"/>
      <c r="AFW281" s="32"/>
      <c r="AFX281" s="32"/>
      <c r="AFY281" s="32"/>
      <c r="AFZ281" s="32"/>
      <c r="AGA281" s="32"/>
      <c r="AGB281" s="32"/>
      <c r="AGC281" s="32"/>
      <c r="AGD281" s="32"/>
      <c r="AGE281" s="32"/>
      <c r="AGF281" s="32"/>
      <c r="AGG281" s="32"/>
      <c r="AGH281" s="32"/>
      <c r="AGI281" s="32"/>
      <c r="AGJ281" s="32"/>
      <c r="AGK281" s="32"/>
      <c r="AGL281" s="32"/>
      <c r="AGM281" s="32"/>
      <c r="AGN281" s="32"/>
      <c r="AGO281" s="32"/>
      <c r="AGP281" s="32"/>
      <c r="AGQ281" s="32"/>
      <c r="AGR281" s="32"/>
      <c r="AGS281" s="32"/>
      <c r="AGT281" s="32"/>
      <c r="AGU281" s="32"/>
      <c r="AGV281" s="32"/>
      <c r="AGW281" s="32"/>
      <c r="AGX281" s="32"/>
      <c r="AGY281" s="32"/>
      <c r="AGZ281" s="32"/>
      <c r="AHA281" s="32"/>
      <c r="AHB281" s="32"/>
      <c r="AHC281" s="32"/>
      <c r="AHD281" s="32"/>
      <c r="AHE281" s="32"/>
      <c r="AHF281" s="32"/>
      <c r="AHG281" s="32"/>
      <c r="AHH281" s="32"/>
      <c r="AHI281" s="32"/>
      <c r="AHJ281" s="32"/>
      <c r="AHK281" s="32"/>
      <c r="AHL281" s="32"/>
      <c r="AHM281" s="32"/>
      <c r="AHN281" s="32"/>
      <c r="AHO281" s="32"/>
      <c r="AHP281" s="32"/>
      <c r="AHQ281" s="32"/>
      <c r="AHR281" s="32"/>
      <c r="AHS281" s="32"/>
      <c r="AHT281" s="32"/>
      <c r="AHU281" s="32"/>
      <c r="AHV281" s="32"/>
      <c r="AHW281" s="32"/>
      <c r="AHX281" s="32"/>
      <c r="AHY281" s="32"/>
      <c r="AHZ281" s="32"/>
      <c r="AIA281" s="32"/>
      <c r="AIB281" s="32"/>
      <c r="AIC281" s="32"/>
      <c r="AID281" s="32"/>
      <c r="AIE281" s="32"/>
      <c r="AIF281" s="32"/>
      <c r="AIG281" s="32"/>
      <c r="AIH281" s="32"/>
      <c r="AII281" s="32"/>
      <c r="AIJ281" s="32"/>
      <c r="AIK281" s="32"/>
      <c r="AIL281" s="32"/>
      <c r="AIM281" s="32"/>
      <c r="AIN281" s="32"/>
      <c r="AIO281" s="32"/>
      <c r="AIP281" s="32"/>
      <c r="AIQ281" s="32"/>
      <c r="AIR281" s="32"/>
      <c r="AIS281" s="32"/>
      <c r="AIT281" s="32"/>
      <c r="AIU281" s="32"/>
      <c r="AIV281" s="32"/>
      <c r="AIW281" s="32"/>
      <c r="AIX281" s="32"/>
      <c r="AIY281" s="32"/>
      <c r="AIZ281" s="32"/>
      <c r="AJA281" s="32"/>
      <c r="AJB281" s="32"/>
      <c r="AJC281" s="32"/>
      <c r="AJD281" s="32"/>
      <c r="AJE281" s="32"/>
      <c r="AJF281" s="32"/>
      <c r="AJG281" s="32"/>
      <c r="AJH281" s="32"/>
      <c r="AJI281" s="32"/>
      <c r="AJJ281" s="32"/>
      <c r="AJK281" s="32"/>
      <c r="AJL281" s="32"/>
      <c r="AJM281" s="32"/>
      <c r="AJN281" s="32"/>
      <c r="AJO281" s="32"/>
      <c r="AJP281" s="32"/>
      <c r="AJQ281" s="32"/>
      <c r="AJR281" s="32"/>
      <c r="AJS281" s="32"/>
      <c r="AJT281" s="32"/>
      <c r="AJU281" s="32"/>
      <c r="AJV281" s="32"/>
      <c r="AJW281" s="32"/>
      <c r="AJX281" s="32"/>
      <c r="AJY281" s="32"/>
      <c r="AJZ281" s="32"/>
      <c r="AKA281" s="32"/>
      <c r="AKB281" s="32"/>
      <c r="AKC281" s="32"/>
      <c r="AKD281" s="32"/>
      <c r="AKE281" s="32"/>
      <c r="AKF281" s="32"/>
      <c r="AKG281" s="32"/>
      <c r="AKH281" s="32"/>
      <c r="AKI281" s="32"/>
      <c r="AKJ281" s="32"/>
      <c r="AKK281" s="32"/>
      <c r="AKL281" s="32"/>
      <c r="AKM281" s="32"/>
      <c r="AKN281" s="32"/>
      <c r="AKO281" s="32"/>
      <c r="AKP281" s="32"/>
      <c r="AKQ281" s="32"/>
      <c r="AKR281" s="32"/>
      <c r="AKS281" s="32"/>
      <c r="AKT281" s="32"/>
      <c r="AKU281" s="32"/>
      <c r="AKV281" s="32"/>
      <c r="AKW281" s="32"/>
      <c r="AKX281" s="32"/>
      <c r="AKY281" s="32"/>
      <c r="AKZ281" s="32"/>
      <c r="ALA281" s="32"/>
      <c r="ALB281" s="32"/>
      <c r="ALC281" s="32"/>
      <c r="ALD281" s="32"/>
      <c r="ALE281" s="32"/>
      <c r="ALF281" s="32"/>
      <c r="ALG281" s="32"/>
      <c r="ALH281" s="32"/>
      <c r="ALI281" s="32"/>
      <c r="ALJ281" s="32"/>
      <c r="ALK281" s="32"/>
      <c r="ALL281" s="32"/>
      <c r="ALM281" s="32"/>
      <c r="ALN281" s="32"/>
      <c r="ALO281" s="32"/>
      <c r="ALP281" s="32"/>
      <c r="ALQ281" s="32"/>
      <c r="ALR281" s="32"/>
      <c r="ALS281" s="32"/>
      <c r="ALT281" s="32"/>
      <c r="ALU281" s="32"/>
      <c r="ALV281" s="32"/>
      <c r="ALW281" s="32"/>
      <c r="ALX281" s="32"/>
      <c r="ALY281" s="32"/>
      <c r="ALZ281" s="32"/>
      <c r="AMA281" s="32"/>
      <c r="AMB281" s="32"/>
      <c r="AMC281" s="32"/>
      <c r="AMD281" s="32"/>
      <c r="AME281" s="32"/>
      <c r="AMF281" s="32"/>
      <c r="AMG281" s="32"/>
      <c r="AMH281" s="32"/>
      <c r="AMI281" s="32"/>
      <c r="AMJ281" s="32"/>
      <c r="AMK281" s="32"/>
      <c r="AML281" s="32"/>
      <c r="AMM281" s="32"/>
      <c r="AMN281" s="32"/>
      <c r="AMO281" s="32"/>
      <c r="AMP281" s="32"/>
      <c r="AMQ281" s="32"/>
      <c r="AMR281" s="32"/>
      <c r="AMS281" s="32"/>
      <c r="AMT281" s="32"/>
      <c r="AMU281" s="32"/>
      <c r="AMV281" s="32"/>
      <c r="AMW281" s="32"/>
    </row>
    <row r="282" spans="1:1037" ht="307.5" hidden="1" thickTop="1" thickBot="1" x14ac:dyDescent="0.25">
      <c r="A282" s="23" t="s">
        <v>438</v>
      </c>
      <c r="B282" s="23" t="s">
        <v>1380</v>
      </c>
      <c r="C282" s="23" t="s">
        <v>1389</v>
      </c>
      <c r="D282" s="23" t="s">
        <v>83</v>
      </c>
      <c r="E282" s="23" t="s">
        <v>1049</v>
      </c>
      <c r="F282" s="23" t="s">
        <v>1645</v>
      </c>
      <c r="G282" s="23" t="s">
        <v>1062</v>
      </c>
      <c r="H282" s="23" t="s">
        <v>1055</v>
      </c>
      <c r="I282" s="24" t="s">
        <v>1390</v>
      </c>
      <c r="J282" s="189" t="str">
        <f>+VLOOKUP(I282,Feuil1!A:C,2,FALSE)</f>
        <v>R1-1-3-4</v>
      </c>
      <c r="K282" s="24" t="s">
        <v>1653</v>
      </c>
      <c r="L282" s="29"/>
      <c r="M282" s="59">
        <v>2</v>
      </c>
      <c r="N282" s="60">
        <v>3</v>
      </c>
      <c r="O282" s="42">
        <f t="shared" si="20"/>
        <v>6</v>
      </c>
      <c r="P282" s="42">
        <f t="shared" si="21"/>
        <v>2</v>
      </c>
      <c r="Q282" s="44" t="s">
        <v>1391</v>
      </c>
      <c r="R282" s="59">
        <v>5</v>
      </c>
      <c r="S282" s="25" t="s">
        <v>1392</v>
      </c>
      <c r="T282" s="59">
        <v>5</v>
      </c>
      <c r="U282" s="25"/>
      <c r="V282" s="59">
        <v>5</v>
      </c>
      <c r="W282" s="41">
        <f t="shared" si="22"/>
        <v>15</v>
      </c>
      <c r="X282" s="50">
        <f t="shared" si="23"/>
        <v>1</v>
      </c>
      <c r="Y282" s="52">
        <f t="shared" si="24"/>
        <v>2</v>
      </c>
      <c r="Z282" s="23"/>
      <c r="AA282" s="120"/>
      <c r="AB282" s="29"/>
      <c r="AC282" s="29"/>
      <c r="AD282" s="31" t="s">
        <v>1634</v>
      </c>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c r="BT282" s="32"/>
      <c r="BU282" s="32"/>
      <c r="BV282" s="32"/>
      <c r="BW282" s="32"/>
      <c r="BX282" s="32"/>
      <c r="BY282" s="32"/>
      <c r="BZ282" s="32"/>
      <c r="CA282" s="32"/>
      <c r="CB282" s="32"/>
      <c r="CC282" s="32"/>
      <c r="CD282" s="32"/>
      <c r="CE282" s="32"/>
      <c r="CF282" s="32"/>
      <c r="CG282" s="32"/>
      <c r="CH282" s="32"/>
      <c r="CI282" s="32"/>
      <c r="CJ282" s="32"/>
      <c r="CK282" s="32"/>
      <c r="CL282" s="32"/>
      <c r="CM282" s="32"/>
      <c r="CN282" s="32"/>
      <c r="CO282" s="32"/>
      <c r="CP282" s="32"/>
      <c r="CQ282" s="32"/>
      <c r="CR282" s="32"/>
      <c r="CS282" s="32"/>
      <c r="CT282" s="32"/>
      <c r="CU282" s="32"/>
      <c r="CV282" s="32"/>
      <c r="CW282" s="32"/>
      <c r="CX282" s="32"/>
      <c r="CY282" s="32"/>
      <c r="CZ282" s="32"/>
      <c r="DA282" s="32"/>
      <c r="DB282" s="32"/>
      <c r="DC282" s="32"/>
      <c r="DD282" s="32"/>
      <c r="DE282" s="32"/>
      <c r="DF282" s="32"/>
      <c r="DG282" s="32"/>
      <c r="DH282" s="32"/>
      <c r="DI282" s="32"/>
      <c r="DJ282" s="32"/>
      <c r="DK282" s="32"/>
      <c r="DL282" s="32"/>
      <c r="DM282" s="32"/>
      <c r="DN282" s="32"/>
      <c r="DO282" s="32"/>
      <c r="DP282" s="32"/>
      <c r="DQ282" s="32"/>
      <c r="DR282" s="32"/>
      <c r="DS282" s="32"/>
      <c r="DT282" s="32"/>
      <c r="DU282" s="32"/>
      <c r="DV282" s="32"/>
      <c r="DW282" s="32"/>
      <c r="DX282" s="32"/>
      <c r="DY282" s="32"/>
      <c r="DZ282" s="32"/>
      <c r="EA282" s="32"/>
      <c r="EB282" s="32"/>
      <c r="EC282" s="32"/>
      <c r="ED282" s="32"/>
      <c r="EE282" s="32"/>
      <c r="EF282" s="32"/>
      <c r="EG282" s="32"/>
      <c r="EH282" s="32"/>
      <c r="EI282" s="32"/>
      <c r="EJ282" s="32"/>
      <c r="EK282" s="32"/>
      <c r="EL282" s="32"/>
      <c r="EM282" s="32"/>
      <c r="EN282" s="32"/>
      <c r="EO282" s="32"/>
      <c r="EP282" s="32"/>
      <c r="EQ282" s="32"/>
      <c r="ER282" s="32"/>
      <c r="ES282" s="32"/>
      <c r="ET282" s="32"/>
      <c r="EU282" s="32"/>
      <c r="EV282" s="32"/>
      <c r="EW282" s="32"/>
      <c r="EX282" s="32"/>
      <c r="EY282" s="32"/>
      <c r="EZ282" s="32"/>
      <c r="FA282" s="32"/>
      <c r="FB282" s="32"/>
      <c r="FC282" s="32"/>
      <c r="FD282" s="32"/>
      <c r="FE282" s="32"/>
      <c r="FF282" s="32"/>
      <c r="FG282" s="32"/>
      <c r="FH282" s="32"/>
      <c r="FI282" s="32"/>
      <c r="FJ282" s="32"/>
      <c r="FK282" s="32"/>
      <c r="FL282" s="32"/>
      <c r="FM282" s="32"/>
      <c r="FN282" s="32"/>
      <c r="FO282" s="32"/>
      <c r="FP282" s="32"/>
      <c r="FQ282" s="32"/>
      <c r="FR282" s="32"/>
      <c r="FS282" s="32"/>
      <c r="FT282" s="32"/>
      <c r="FU282" s="32"/>
      <c r="FV282" s="32"/>
      <c r="FW282" s="32"/>
      <c r="FX282" s="32"/>
      <c r="FY282" s="32"/>
      <c r="FZ282" s="32"/>
      <c r="GA282" s="32"/>
      <c r="GB282" s="32"/>
      <c r="GC282" s="32"/>
      <c r="GD282" s="32"/>
      <c r="GE282" s="32"/>
      <c r="GF282" s="32"/>
      <c r="GG282" s="32"/>
      <c r="GH282" s="32"/>
      <c r="GI282" s="32"/>
      <c r="GJ282" s="32"/>
      <c r="GK282" s="32"/>
      <c r="GL282" s="32"/>
      <c r="GM282" s="32"/>
      <c r="GN282" s="32"/>
      <c r="GO282" s="32"/>
      <c r="GP282" s="32"/>
      <c r="GQ282" s="32"/>
      <c r="GR282" s="32"/>
      <c r="GS282" s="32"/>
      <c r="GT282" s="32"/>
      <c r="GU282" s="32"/>
      <c r="GV282" s="32"/>
      <c r="GW282" s="32"/>
      <c r="GX282" s="32"/>
      <c r="GY282" s="32"/>
      <c r="GZ282" s="32"/>
      <c r="HA282" s="32"/>
      <c r="HB282" s="32"/>
      <c r="HC282" s="32"/>
      <c r="HD282" s="32"/>
      <c r="HE282" s="32"/>
      <c r="HF282" s="32"/>
      <c r="HG282" s="32"/>
      <c r="HH282" s="32"/>
      <c r="HI282" s="32"/>
      <c r="HJ282" s="32"/>
      <c r="HK282" s="32"/>
      <c r="HL282" s="32"/>
      <c r="HM282" s="32"/>
      <c r="HN282" s="32"/>
      <c r="HO282" s="32"/>
      <c r="HP282" s="32"/>
      <c r="HQ282" s="32"/>
      <c r="HR282" s="32"/>
      <c r="HS282" s="32"/>
      <c r="HT282" s="32"/>
      <c r="HU282" s="32"/>
      <c r="HV282" s="32"/>
      <c r="HW282" s="32"/>
      <c r="HX282" s="32"/>
      <c r="HY282" s="32"/>
      <c r="HZ282" s="32"/>
      <c r="IA282" s="32"/>
      <c r="IB282" s="32"/>
      <c r="IC282" s="32"/>
      <c r="ID282" s="32"/>
      <c r="IE282" s="32"/>
      <c r="IF282" s="32"/>
      <c r="IG282" s="32"/>
      <c r="IH282" s="32"/>
      <c r="II282" s="32"/>
      <c r="IJ282" s="32"/>
      <c r="IK282" s="32"/>
      <c r="IL282" s="32"/>
      <c r="IM282" s="32"/>
      <c r="IN282" s="32"/>
      <c r="IO282" s="32"/>
      <c r="IP282" s="32"/>
      <c r="IQ282" s="32"/>
      <c r="IR282" s="32"/>
      <c r="IS282" s="32"/>
      <c r="IT282" s="32"/>
      <c r="IU282" s="32"/>
      <c r="IV282" s="32"/>
      <c r="IW282" s="32"/>
      <c r="IX282" s="32"/>
      <c r="IY282" s="32"/>
      <c r="IZ282" s="32"/>
      <c r="JA282" s="32"/>
      <c r="JB282" s="32"/>
      <c r="JC282" s="32"/>
      <c r="JD282" s="32"/>
      <c r="JE282" s="32"/>
      <c r="JF282" s="32"/>
      <c r="JG282" s="32"/>
      <c r="JH282" s="32"/>
      <c r="JI282" s="32"/>
      <c r="JJ282" s="32"/>
      <c r="JK282" s="32"/>
      <c r="JL282" s="32"/>
      <c r="JM282" s="32"/>
      <c r="JN282" s="32"/>
      <c r="JO282" s="32"/>
      <c r="JP282" s="32"/>
      <c r="JQ282" s="32"/>
      <c r="JR282" s="32"/>
      <c r="JS282" s="32"/>
      <c r="JT282" s="32"/>
      <c r="JU282" s="32"/>
      <c r="JV282" s="32"/>
      <c r="JW282" s="32"/>
      <c r="JX282" s="32"/>
      <c r="JY282" s="32"/>
      <c r="JZ282" s="32"/>
      <c r="KA282" s="32"/>
      <c r="KB282" s="32"/>
      <c r="KC282" s="32"/>
      <c r="KD282" s="32"/>
      <c r="KE282" s="32"/>
      <c r="KF282" s="32"/>
      <c r="KG282" s="32"/>
      <c r="KH282" s="32"/>
      <c r="KI282" s="32"/>
      <c r="KJ282" s="32"/>
      <c r="KK282" s="32"/>
      <c r="KL282" s="32"/>
      <c r="KM282" s="32"/>
      <c r="KN282" s="32"/>
      <c r="KO282" s="32"/>
      <c r="KP282" s="32"/>
      <c r="KQ282" s="32"/>
      <c r="KR282" s="32"/>
      <c r="KS282" s="32"/>
      <c r="KT282" s="32"/>
      <c r="KU282" s="32"/>
      <c r="KV282" s="32"/>
      <c r="KW282" s="32"/>
      <c r="KX282" s="32"/>
      <c r="KY282" s="32"/>
      <c r="KZ282" s="32"/>
      <c r="LA282" s="32"/>
      <c r="LB282" s="32"/>
      <c r="LC282" s="32"/>
      <c r="LD282" s="32"/>
      <c r="LE282" s="32"/>
      <c r="LF282" s="32"/>
      <c r="LG282" s="32"/>
      <c r="LH282" s="32"/>
      <c r="LI282" s="32"/>
      <c r="LJ282" s="32"/>
      <c r="LK282" s="32"/>
      <c r="LL282" s="32"/>
      <c r="LM282" s="32"/>
      <c r="LN282" s="32"/>
      <c r="LO282" s="32"/>
      <c r="LP282" s="32"/>
      <c r="LQ282" s="32"/>
      <c r="LR282" s="32"/>
      <c r="LS282" s="32"/>
      <c r="LT282" s="32"/>
      <c r="LU282" s="32"/>
      <c r="LV282" s="32"/>
      <c r="LW282" s="32"/>
      <c r="LX282" s="32"/>
      <c r="LY282" s="32"/>
      <c r="LZ282" s="32"/>
      <c r="MA282" s="32"/>
      <c r="MB282" s="32"/>
      <c r="MC282" s="32"/>
      <c r="MD282" s="32"/>
      <c r="ME282" s="32"/>
      <c r="MF282" s="32"/>
      <c r="MG282" s="32"/>
      <c r="MH282" s="32"/>
      <c r="MI282" s="32"/>
      <c r="MJ282" s="32"/>
      <c r="MK282" s="32"/>
      <c r="ML282" s="32"/>
      <c r="MM282" s="32"/>
      <c r="MN282" s="32"/>
      <c r="MO282" s="32"/>
      <c r="MP282" s="32"/>
      <c r="MQ282" s="32"/>
      <c r="MR282" s="32"/>
      <c r="MS282" s="32"/>
      <c r="MT282" s="32"/>
      <c r="MU282" s="32"/>
      <c r="MV282" s="32"/>
      <c r="MW282" s="32"/>
      <c r="MX282" s="32"/>
      <c r="MY282" s="32"/>
      <c r="MZ282" s="32"/>
      <c r="NA282" s="32"/>
      <c r="NB282" s="32"/>
      <c r="NC282" s="32"/>
      <c r="ND282" s="32"/>
      <c r="NE282" s="32"/>
      <c r="NF282" s="32"/>
      <c r="NG282" s="32"/>
      <c r="NH282" s="32"/>
      <c r="NI282" s="32"/>
      <c r="NJ282" s="32"/>
      <c r="NK282" s="32"/>
      <c r="NL282" s="32"/>
      <c r="NM282" s="32"/>
      <c r="NN282" s="32"/>
      <c r="NO282" s="32"/>
      <c r="NP282" s="32"/>
      <c r="NQ282" s="32"/>
      <c r="NR282" s="32"/>
      <c r="NS282" s="32"/>
      <c r="NT282" s="32"/>
      <c r="NU282" s="32"/>
      <c r="NV282" s="32"/>
      <c r="NW282" s="32"/>
      <c r="NX282" s="32"/>
      <c r="NY282" s="32"/>
      <c r="NZ282" s="32"/>
      <c r="OA282" s="32"/>
      <c r="OB282" s="32"/>
      <c r="OC282" s="32"/>
      <c r="OD282" s="32"/>
      <c r="OE282" s="32"/>
      <c r="OF282" s="32"/>
      <c r="OG282" s="32"/>
      <c r="OH282" s="32"/>
      <c r="OI282" s="32"/>
      <c r="OJ282" s="32"/>
      <c r="OK282" s="32"/>
      <c r="OL282" s="32"/>
      <c r="OM282" s="32"/>
      <c r="ON282" s="32"/>
      <c r="OO282" s="32"/>
      <c r="OP282" s="32"/>
      <c r="OQ282" s="32"/>
      <c r="OR282" s="32"/>
      <c r="OS282" s="32"/>
      <c r="OT282" s="32"/>
      <c r="OU282" s="32"/>
      <c r="OV282" s="32"/>
      <c r="OW282" s="32"/>
      <c r="OX282" s="32"/>
      <c r="OY282" s="32"/>
      <c r="OZ282" s="32"/>
      <c r="PA282" s="32"/>
      <c r="PB282" s="32"/>
      <c r="PC282" s="32"/>
      <c r="PD282" s="32"/>
      <c r="PE282" s="32"/>
      <c r="PF282" s="32"/>
      <c r="PG282" s="32"/>
      <c r="PH282" s="32"/>
      <c r="PI282" s="32"/>
      <c r="PJ282" s="32"/>
      <c r="PK282" s="32"/>
      <c r="PL282" s="32"/>
      <c r="PM282" s="32"/>
      <c r="PN282" s="32"/>
      <c r="PO282" s="32"/>
      <c r="PP282" s="32"/>
      <c r="PQ282" s="32"/>
      <c r="PR282" s="32"/>
      <c r="PS282" s="32"/>
      <c r="PT282" s="32"/>
      <c r="PU282" s="32"/>
      <c r="PV282" s="32"/>
      <c r="PW282" s="32"/>
      <c r="PX282" s="32"/>
      <c r="PY282" s="32"/>
      <c r="PZ282" s="32"/>
      <c r="QA282" s="32"/>
      <c r="QB282" s="32"/>
      <c r="QC282" s="32"/>
      <c r="QD282" s="32"/>
      <c r="QE282" s="32"/>
      <c r="QF282" s="32"/>
      <c r="QG282" s="32"/>
      <c r="QH282" s="32"/>
      <c r="QI282" s="32"/>
      <c r="QJ282" s="32"/>
      <c r="QK282" s="32"/>
      <c r="QL282" s="32"/>
      <c r="QM282" s="32"/>
      <c r="QN282" s="32"/>
      <c r="QO282" s="32"/>
      <c r="QP282" s="32"/>
      <c r="QQ282" s="32"/>
      <c r="QR282" s="32"/>
      <c r="QS282" s="32"/>
      <c r="QT282" s="32"/>
      <c r="QU282" s="32"/>
      <c r="QV282" s="32"/>
      <c r="QW282" s="32"/>
      <c r="QX282" s="32"/>
      <c r="QY282" s="32"/>
      <c r="QZ282" s="32"/>
      <c r="RA282" s="32"/>
      <c r="RB282" s="32"/>
      <c r="RC282" s="32"/>
      <c r="RD282" s="32"/>
      <c r="RE282" s="32"/>
      <c r="RF282" s="32"/>
      <c r="RG282" s="32"/>
      <c r="RH282" s="32"/>
      <c r="RI282" s="32"/>
      <c r="RJ282" s="32"/>
      <c r="RK282" s="32"/>
      <c r="RL282" s="32"/>
      <c r="RM282" s="32"/>
      <c r="RN282" s="32"/>
      <c r="RO282" s="32"/>
      <c r="RP282" s="32"/>
      <c r="RQ282" s="32"/>
      <c r="RR282" s="32"/>
      <c r="RS282" s="32"/>
      <c r="RT282" s="32"/>
      <c r="RU282" s="32"/>
      <c r="RV282" s="32"/>
      <c r="RW282" s="32"/>
      <c r="RX282" s="32"/>
      <c r="RY282" s="32"/>
      <c r="RZ282" s="32"/>
      <c r="SA282" s="32"/>
      <c r="SB282" s="32"/>
      <c r="SC282" s="32"/>
      <c r="SD282" s="32"/>
      <c r="SE282" s="32"/>
      <c r="SF282" s="32"/>
      <c r="SG282" s="32"/>
      <c r="SH282" s="32"/>
      <c r="SI282" s="32"/>
      <c r="SJ282" s="32"/>
      <c r="SK282" s="32"/>
      <c r="SL282" s="32"/>
      <c r="SM282" s="32"/>
      <c r="SN282" s="32"/>
      <c r="SO282" s="32"/>
      <c r="SP282" s="32"/>
      <c r="SQ282" s="32"/>
      <c r="SR282" s="32"/>
      <c r="SS282" s="32"/>
      <c r="ST282" s="32"/>
      <c r="SU282" s="32"/>
      <c r="SV282" s="32"/>
      <c r="SW282" s="32"/>
      <c r="SX282" s="32"/>
      <c r="SY282" s="32"/>
      <c r="SZ282" s="32"/>
      <c r="TA282" s="32"/>
      <c r="TB282" s="32"/>
      <c r="TC282" s="32"/>
      <c r="TD282" s="32"/>
      <c r="TE282" s="32"/>
      <c r="TF282" s="32"/>
      <c r="TG282" s="32"/>
      <c r="TH282" s="32"/>
      <c r="TI282" s="32"/>
      <c r="TJ282" s="32"/>
      <c r="TK282" s="32"/>
      <c r="TL282" s="32"/>
      <c r="TM282" s="32"/>
      <c r="TN282" s="32"/>
      <c r="TO282" s="32"/>
      <c r="TP282" s="32"/>
      <c r="TQ282" s="32"/>
      <c r="TR282" s="32"/>
      <c r="TS282" s="32"/>
      <c r="TT282" s="32"/>
      <c r="TU282" s="32"/>
      <c r="TV282" s="32"/>
      <c r="TW282" s="32"/>
      <c r="TX282" s="32"/>
      <c r="TY282" s="32"/>
      <c r="TZ282" s="32"/>
      <c r="UA282" s="32"/>
      <c r="UB282" s="32"/>
      <c r="UC282" s="32"/>
      <c r="UD282" s="32"/>
      <c r="UE282" s="32"/>
      <c r="UF282" s="32"/>
      <c r="UG282" s="32"/>
      <c r="UH282" s="32"/>
      <c r="UI282" s="32"/>
      <c r="UJ282" s="32"/>
      <c r="UK282" s="32"/>
      <c r="UL282" s="32"/>
      <c r="UM282" s="32"/>
      <c r="UN282" s="32"/>
      <c r="UO282" s="32"/>
      <c r="UP282" s="32"/>
      <c r="UQ282" s="32"/>
      <c r="UR282" s="32"/>
      <c r="US282" s="32"/>
      <c r="UT282" s="32"/>
      <c r="UU282" s="32"/>
      <c r="UV282" s="32"/>
      <c r="UW282" s="32"/>
      <c r="UX282" s="32"/>
      <c r="UY282" s="32"/>
      <c r="UZ282" s="32"/>
      <c r="VA282" s="32"/>
      <c r="VB282" s="32"/>
      <c r="VC282" s="32"/>
      <c r="VD282" s="32"/>
      <c r="VE282" s="32"/>
      <c r="VF282" s="32"/>
      <c r="VG282" s="32"/>
      <c r="VH282" s="32"/>
      <c r="VI282" s="32"/>
      <c r="VJ282" s="32"/>
      <c r="VK282" s="32"/>
      <c r="VL282" s="32"/>
      <c r="VM282" s="32"/>
      <c r="VN282" s="32"/>
      <c r="VO282" s="32"/>
      <c r="VP282" s="32"/>
      <c r="VQ282" s="32"/>
      <c r="VR282" s="32"/>
      <c r="VS282" s="32"/>
      <c r="VT282" s="32"/>
      <c r="VU282" s="32"/>
      <c r="VV282" s="32"/>
      <c r="VW282" s="32"/>
      <c r="VX282" s="32"/>
      <c r="VY282" s="32"/>
      <c r="VZ282" s="32"/>
      <c r="WA282" s="32"/>
      <c r="WB282" s="32"/>
      <c r="WC282" s="32"/>
      <c r="WD282" s="32"/>
      <c r="WE282" s="32"/>
      <c r="WF282" s="32"/>
      <c r="WG282" s="32"/>
      <c r="WH282" s="32"/>
      <c r="WI282" s="32"/>
      <c r="WJ282" s="32"/>
      <c r="WK282" s="32"/>
      <c r="WL282" s="32"/>
      <c r="WM282" s="32"/>
      <c r="WN282" s="32"/>
      <c r="WO282" s="32"/>
      <c r="WP282" s="32"/>
      <c r="WQ282" s="32"/>
      <c r="WR282" s="32"/>
      <c r="WS282" s="32"/>
      <c r="WT282" s="32"/>
      <c r="WU282" s="32"/>
      <c r="WV282" s="32"/>
      <c r="WW282" s="32"/>
      <c r="WX282" s="32"/>
      <c r="WY282" s="32"/>
      <c r="WZ282" s="32"/>
      <c r="XA282" s="32"/>
      <c r="XB282" s="32"/>
      <c r="XC282" s="32"/>
      <c r="XD282" s="32"/>
      <c r="XE282" s="32"/>
      <c r="XF282" s="32"/>
      <c r="XG282" s="32"/>
      <c r="XH282" s="32"/>
      <c r="XI282" s="32"/>
      <c r="XJ282" s="32"/>
      <c r="XK282" s="32"/>
      <c r="XL282" s="32"/>
      <c r="XM282" s="32"/>
      <c r="XN282" s="32"/>
      <c r="XO282" s="32"/>
      <c r="XP282" s="32"/>
      <c r="XQ282" s="32"/>
      <c r="XR282" s="32"/>
      <c r="XS282" s="32"/>
      <c r="XT282" s="32"/>
      <c r="XU282" s="32"/>
      <c r="XV282" s="32"/>
      <c r="XW282" s="32"/>
      <c r="XX282" s="32"/>
      <c r="XY282" s="32"/>
      <c r="XZ282" s="32"/>
      <c r="YA282" s="32"/>
      <c r="YB282" s="32"/>
      <c r="YC282" s="32"/>
      <c r="YD282" s="32"/>
      <c r="YE282" s="32"/>
      <c r="YF282" s="32"/>
      <c r="YG282" s="32"/>
      <c r="YH282" s="32"/>
      <c r="YI282" s="32"/>
      <c r="YJ282" s="32"/>
      <c r="YK282" s="32"/>
      <c r="YL282" s="32"/>
      <c r="YM282" s="32"/>
      <c r="YN282" s="32"/>
      <c r="YO282" s="32"/>
      <c r="YP282" s="32"/>
      <c r="YQ282" s="32"/>
      <c r="YR282" s="32"/>
      <c r="YS282" s="32"/>
      <c r="YT282" s="32"/>
      <c r="YU282" s="32"/>
      <c r="YV282" s="32"/>
      <c r="YW282" s="32"/>
      <c r="YX282" s="32"/>
      <c r="YY282" s="32"/>
      <c r="YZ282" s="32"/>
      <c r="ZA282" s="32"/>
      <c r="ZB282" s="32"/>
      <c r="ZC282" s="32"/>
      <c r="ZD282" s="32"/>
      <c r="ZE282" s="32"/>
      <c r="ZF282" s="32"/>
      <c r="ZG282" s="32"/>
      <c r="ZH282" s="32"/>
      <c r="ZI282" s="32"/>
      <c r="ZJ282" s="32"/>
      <c r="ZK282" s="32"/>
      <c r="ZL282" s="32"/>
      <c r="ZM282" s="32"/>
      <c r="ZN282" s="32"/>
      <c r="ZO282" s="32"/>
      <c r="ZP282" s="32"/>
      <c r="ZQ282" s="32"/>
      <c r="ZR282" s="32"/>
      <c r="ZS282" s="32"/>
      <c r="ZT282" s="32"/>
      <c r="ZU282" s="32"/>
      <c r="ZV282" s="32"/>
      <c r="ZW282" s="32"/>
      <c r="ZX282" s="32"/>
      <c r="ZY282" s="32"/>
      <c r="ZZ282" s="32"/>
      <c r="AAA282" s="32"/>
      <c r="AAB282" s="32"/>
      <c r="AAC282" s="32"/>
      <c r="AAD282" s="32"/>
      <c r="AAE282" s="32"/>
      <c r="AAF282" s="32"/>
      <c r="AAG282" s="32"/>
      <c r="AAH282" s="32"/>
      <c r="AAI282" s="32"/>
      <c r="AAJ282" s="32"/>
      <c r="AAK282" s="32"/>
      <c r="AAL282" s="32"/>
      <c r="AAM282" s="32"/>
      <c r="AAN282" s="32"/>
      <c r="AAO282" s="32"/>
      <c r="AAP282" s="32"/>
      <c r="AAQ282" s="32"/>
      <c r="AAR282" s="32"/>
      <c r="AAS282" s="32"/>
      <c r="AAT282" s="32"/>
      <c r="AAU282" s="32"/>
      <c r="AAV282" s="32"/>
      <c r="AAW282" s="32"/>
      <c r="AAX282" s="32"/>
      <c r="AAY282" s="32"/>
      <c r="AAZ282" s="32"/>
      <c r="ABA282" s="32"/>
      <c r="ABB282" s="32"/>
      <c r="ABC282" s="32"/>
      <c r="ABD282" s="32"/>
      <c r="ABE282" s="32"/>
      <c r="ABF282" s="32"/>
      <c r="ABG282" s="32"/>
      <c r="ABH282" s="32"/>
      <c r="ABI282" s="32"/>
      <c r="ABJ282" s="32"/>
      <c r="ABK282" s="32"/>
      <c r="ABL282" s="32"/>
      <c r="ABM282" s="32"/>
      <c r="ABN282" s="32"/>
      <c r="ABO282" s="32"/>
      <c r="ABP282" s="32"/>
      <c r="ABQ282" s="32"/>
      <c r="ABR282" s="32"/>
      <c r="ABS282" s="32"/>
      <c r="ABT282" s="32"/>
      <c r="ABU282" s="32"/>
      <c r="ABV282" s="32"/>
      <c r="ABW282" s="32"/>
      <c r="ABX282" s="32"/>
      <c r="ABY282" s="32"/>
      <c r="ABZ282" s="32"/>
      <c r="ACA282" s="32"/>
      <c r="ACB282" s="32"/>
      <c r="ACC282" s="32"/>
      <c r="ACD282" s="32"/>
      <c r="ACE282" s="32"/>
      <c r="ACF282" s="32"/>
      <c r="ACG282" s="32"/>
      <c r="ACH282" s="32"/>
      <c r="ACI282" s="32"/>
      <c r="ACJ282" s="32"/>
      <c r="ACK282" s="32"/>
      <c r="ACL282" s="32"/>
      <c r="ACM282" s="32"/>
      <c r="ACN282" s="32"/>
      <c r="ACO282" s="32"/>
      <c r="ACP282" s="32"/>
      <c r="ACQ282" s="32"/>
      <c r="ACR282" s="32"/>
      <c r="ACS282" s="32"/>
      <c r="ACT282" s="32"/>
      <c r="ACU282" s="32"/>
      <c r="ACV282" s="32"/>
      <c r="ACW282" s="32"/>
      <c r="ACX282" s="32"/>
      <c r="ACY282" s="32"/>
      <c r="ACZ282" s="32"/>
      <c r="ADA282" s="32"/>
      <c r="ADB282" s="32"/>
      <c r="ADC282" s="32"/>
      <c r="ADD282" s="32"/>
      <c r="ADE282" s="32"/>
      <c r="ADF282" s="32"/>
      <c r="ADG282" s="32"/>
      <c r="ADH282" s="32"/>
      <c r="ADI282" s="32"/>
      <c r="ADJ282" s="32"/>
      <c r="ADK282" s="32"/>
      <c r="ADL282" s="32"/>
      <c r="ADM282" s="32"/>
      <c r="ADN282" s="32"/>
      <c r="ADO282" s="32"/>
      <c r="ADP282" s="32"/>
      <c r="ADQ282" s="32"/>
      <c r="ADR282" s="32"/>
      <c r="ADS282" s="32"/>
      <c r="ADT282" s="32"/>
      <c r="ADU282" s="32"/>
      <c r="ADV282" s="32"/>
      <c r="ADW282" s="32"/>
      <c r="ADX282" s="32"/>
      <c r="ADY282" s="32"/>
      <c r="ADZ282" s="32"/>
      <c r="AEA282" s="32"/>
      <c r="AEB282" s="32"/>
      <c r="AEC282" s="32"/>
      <c r="AED282" s="32"/>
      <c r="AEE282" s="32"/>
      <c r="AEF282" s="32"/>
      <c r="AEG282" s="32"/>
      <c r="AEH282" s="32"/>
      <c r="AEI282" s="32"/>
      <c r="AEJ282" s="32"/>
      <c r="AEK282" s="32"/>
      <c r="AEL282" s="32"/>
      <c r="AEM282" s="32"/>
      <c r="AEN282" s="32"/>
      <c r="AEO282" s="32"/>
      <c r="AEP282" s="32"/>
      <c r="AEQ282" s="32"/>
      <c r="AER282" s="32"/>
      <c r="AES282" s="32"/>
      <c r="AET282" s="32"/>
      <c r="AEU282" s="32"/>
      <c r="AEV282" s="32"/>
      <c r="AEW282" s="32"/>
      <c r="AEX282" s="32"/>
      <c r="AEY282" s="32"/>
      <c r="AEZ282" s="32"/>
      <c r="AFA282" s="32"/>
      <c r="AFB282" s="32"/>
      <c r="AFC282" s="32"/>
      <c r="AFD282" s="32"/>
      <c r="AFE282" s="32"/>
      <c r="AFF282" s="32"/>
      <c r="AFG282" s="32"/>
      <c r="AFH282" s="32"/>
      <c r="AFI282" s="32"/>
      <c r="AFJ282" s="32"/>
      <c r="AFK282" s="32"/>
      <c r="AFL282" s="32"/>
      <c r="AFM282" s="32"/>
      <c r="AFN282" s="32"/>
      <c r="AFO282" s="32"/>
      <c r="AFP282" s="32"/>
      <c r="AFQ282" s="32"/>
      <c r="AFR282" s="32"/>
      <c r="AFS282" s="32"/>
      <c r="AFT282" s="32"/>
      <c r="AFU282" s="32"/>
      <c r="AFV282" s="32"/>
      <c r="AFW282" s="32"/>
      <c r="AFX282" s="32"/>
      <c r="AFY282" s="32"/>
      <c r="AFZ282" s="32"/>
      <c r="AGA282" s="32"/>
      <c r="AGB282" s="32"/>
      <c r="AGC282" s="32"/>
      <c r="AGD282" s="32"/>
      <c r="AGE282" s="32"/>
      <c r="AGF282" s="32"/>
      <c r="AGG282" s="32"/>
      <c r="AGH282" s="32"/>
      <c r="AGI282" s="32"/>
      <c r="AGJ282" s="32"/>
      <c r="AGK282" s="32"/>
      <c r="AGL282" s="32"/>
      <c r="AGM282" s="32"/>
      <c r="AGN282" s="32"/>
      <c r="AGO282" s="32"/>
      <c r="AGP282" s="32"/>
      <c r="AGQ282" s="32"/>
      <c r="AGR282" s="32"/>
      <c r="AGS282" s="32"/>
      <c r="AGT282" s="32"/>
      <c r="AGU282" s="32"/>
      <c r="AGV282" s="32"/>
      <c r="AGW282" s="32"/>
      <c r="AGX282" s="32"/>
      <c r="AGY282" s="32"/>
      <c r="AGZ282" s="32"/>
      <c r="AHA282" s="32"/>
      <c r="AHB282" s="32"/>
      <c r="AHC282" s="32"/>
      <c r="AHD282" s="32"/>
      <c r="AHE282" s="32"/>
      <c r="AHF282" s="32"/>
      <c r="AHG282" s="32"/>
      <c r="AHH282" s="32"/>
      <c r="AHI282" s="32"/>
      <c r="AHJ282" s="32"/>
      <c r="AHK282" s="32"/>
      <c r="AHL282" s="32"/>
      <c r="AHM282" s="32"/>
      <c r="AHN282" s="32"/>
      <c r="AHO282" s="32"/>
      <c r="AHP282" s="32"/>
      <c r="AHQ282" s="32"/>
      <c r="AHR282" s="32"/>
      <c r="AHS282" s="32"/>
      <c r="AHT282" s="32"/>
      <c r="AHU282" s="32"/>
      <c r="AHV282" s="32"/>
      <c r="AHW282" s="32"/>
      <c r="AHX282" s="32"/>
      <c r="AHY282" s="32"/>
      <c r="AHZ282" s="32"/>
      <c r="AIA282" s="32"/>
      <c r="AIB282" s="32"/>
      <c r="AIC282" s="32"/>
      <c r="AID282" s="32"/>
      <c r="AIE282" s="32"/>
      <c r="AIF282" s="32"/>
      <c r="AIG282" s="32"/>
      <c r="AIH282" s="32"/>
      <c r="AII282" s="32"/>
      <c r="AIJ282" s="32"/>
      <c r="AIK282" s="32"/>
      <c r="AIL282" s="32"/>
      <c r="AIM282" s="32"/>
      <c r="AIN282" s="32"/>
      <c r="AIO282" s="32"/>
      <c r="AIP282" s="32"/>
      <c r="AIQ282" s="32"/>
      <c r="AIR282" s="32"/>
      <c r="AIS282" s="32"/>
      <c r="AIT282" s="32"/>
      <c r="AIU282" s="32"/>
      <c r="AIV282" s="32"/>
      <c r="AIW282" s="32"/>
      <c r="AIX282" s="32"/>
      <c r="AIY282" s="32"/>
      <c r="AIZ282" s="32"/>
      <c r="AJA282" s="32"/>
      <c r="AJB282" s="32"/>
      <c r="AJC282" s="32"/>
      <c r="AJD282" s="32"/>
      <c r="AJE282" s="32"/>
      <c r="AJF282" s="32"/>
      <c r="AJG282" s="32"/>
      <c r="AJH282" s="32"/>
      <c r="AJI282" s="32"/>
      <c r="AJJ282" s="32"/>
      <c r="AJK282" s="32"/>
      <c r="AJL282" s="32"/>
      <c r="AJM282" s="32"/>
      <c r="AJN282" s="32"/>
      <c r="AJO282" s="32"/>
      <c r="AJP282" s="32"/>
      <c r="AJQ282" s="32"/>
      <c r="AJR282" s="32"/>
      <c r="AJS282" s="32"/>
      <c r="AJT282" s="32"/>
      <c r="AJU282" s="32"/>
      <c r="AJV282" s="32"/>
      <c r="AJW282" s="32"/>
      <c r="AJX282" s="32"/>
      <c r="AJY282" s="32"/>
      <c r="AJZ282" s="32"/>
      <c r="AKA282" s="32"/>
      <c r="AKB282" s="32"/>
      <c r="AKC282" s="32"/>
      <c r="AKD282" s="32"/>
      <c r="AKE282" s="32"/>
      <c r="AKF282" s="32"/>
      <c r="AKG282" s="32"/>
      <c r="AKH282" s="32"/>
      <c r="AKI282" s="32"/>
      <c r="AKJ282" s="32"/>
      <c r="AKK282" s="32"/>
      <c r="AKL282" s="32"/>
      <c r="AKM282" s="32"/>
      <c r="AKN282" s="32"/>
      <c r="AKO282" s="32"/>
      <c r="AKP282" s="32"/>
      <c r="AKQ282" s="32"/>
      <c r="AKR282" s="32"/>
      <c r="AKS282" s="32"/>
      <c r="AKT282" s="32"/>
      <c r="AKU282" s="32"/>
      <c r="AKV282" s="32"/>
      <c r="AKW282" s="32"/>
      <c r="AKX282" s="32"/>
      <c r="AKY282" s="32"/>
      <c r="AKZ282" s="32"/>
      <c r="ALA282" s="32"/>
      <c r="ALB282" s="32"/>
      <c r="ALC282" s="32"/>
      <c r="ALD282" s="32"/>
      <c r="ALE282" s="32"/>
      <c r="ALF282" s="32"/>
      <c r="ALG282" s="32"/>
      <c r="ALH282" s="32"/>
      <c r="ALI282" s="32"/>
      <c r="ALJ282" s="32"/>
      <c r="ALK282" s="32"/>
      <c r="ALL282" s="32"/>
      <c r="ALM282" s="32"/>
      <c r="ALN282" s="32"/>
      <c r="ALO282" s="32"/>
      <c r="ALP282" s="32"/>
      <c r="ALQ282" s="32"/>
      <c r="ALR282" s="32"/>
      <c r="ALS282" s="32"/>
      <c r="ALT282" s="32"/>
      <c r="ALU282" s="32"/>
      <c r="ALV282" s="32"/>
      <c r="ALW282" s="32"/>
      <c r="ALX282" s="32"/>
      <c r="ALY282" s="32"/>
      <c r="ALZ282" s="32"/>
      <c r="AMA282" s="32"/>
      <c r="AMB282" s="32"/>
      <c r="AMC282" s="32"/>
      <c r="AMD282" s="32"/>
      <c r="AME282" s="32"/>
      <c r="AMF282" s="32"/>
      <c r="AMG282" s="32"/>
      <c r="AMH282" s="32"/>
      <c r="AMI282" s="32"/>
      <c r="AMJ282" s="32"/>
      <c r="AMK282" s="32"/>
      <c r="AML282" s="32"/>
      <c r="AMM282" s="32"/>
      <c r="AMN282" s="32"/>
      <c r="AMO282" s="32"/>
      <c r="AMP282" s="32"/>
      <c r="AMQ282" s="32"/>
      <c r="AMR282" s="32"/>
      <c r="AMS282" s="32"/>
      <c r="AMT282" s="32"/>
      <c r="AMU282" s="32"/>
      <c r="AMV282" s="32"/>
      <c r="AMW282" s="32"/>
    </row>
    <row r="283" spans="1:1037" ht="167.25" hidden="1" thickTop="1" thickBot="1" x14ac:dyDescent="0.25">
      <c r="A283" s="23" t="s">
        <v>438</v>
      </c>
      <c r="B283" s="23" t="s">
        <v>1380</v>
      </c>
      <c r="C283" s="23" t="s">
        <v>1389</v>
      </c>
      <c r="D283" s="23" t="s">
        <v>83</v>
      </c>
      <c r="E283" s="23" t="s">
        <v>1049</v>
      </c>
      <c r="F283" s="23" t="s">
        <v>1645</v>
      </c>
      <c r="G283" s="23" t="s">
        <v>1062</v>
      </c>
      <c r="H283" s="23" t="s">
        <v>1055</v>
      </c>
      <c r="I283" s="24" t="s">
        <v>1393</v>
      </c>
      <c r="J283" s="189" t="str">
        <f>+VLOOKUP(I283,Feuil1!A:C,2,FALSE)</f>
        <v>R1-1-3-1</v>
      </c>
      <c r="K283" s="24" t="s">
        <v>1394</v>
      </c>
      <c r="L283" s="29"/>
      <c r="M283" s="59">
        <v>2</v>
      </c>
      <c r="N283" s="60">
        <v>3</v>
      </c>
      <c r="O283" s="42">
        <f t="shared" si="20"/>
        <v>6</v>
      </c>
      <c r="P283" s="42">
        <f t="shared" si="21"/>
        <v>2</v>
      </c>
      <c r="Q283" s="44" t="s">
        <v>1395</v>
      </c>
      <c r="R283" s="59">
        <v>5</v>
      </c>
      <c r="S283" s="25" t="s">
        <v>1396</v>
      </c>
      <c r="T283" s="59">
        <v>5</v>
      </c>
      <c r="U283" s="25"/>
      <c r="V283" s="59">
        <v>5</v>
      </c>
      <c r="W283" s="41">
        <f t="shared" si="22"/>
        <v>15</v>
      </c>
      <c r="X283" s="50">
        <f t="shared" si="23"/>
        <v>1</v>
      </c>
      <c r="Y283" s="52">
        <f t="shared" si="24"/>
        <v>2</v>
      </c>
      <c r="Z283" s="23"/>
      <c r="AA283" s="120"/>
      <c r="AB283" s="29"/>
      <c r="AC283" s="29"/>
      <c r="AD283" s="29" t="s">
        <v>1635</v>
      </c>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c r="BT283" s="32"/>
      <c r="BU283" s="32"/>
      <c r="BV283" s="32"/>
      <c r="BW283" s="32"/>
      <c r="BX283" s="32"/>
      <c r="BY283" s="32"/>
      <c r="BZ283" s="32"/>
      <c r="CA283" s="32"/>
      <c r="CB283" s="32"/>
      <c r="CC283" s="32"/>
      <c r="CD283" s="32"/>
      <c r="CE283" s="32"/>
      <c r="CF283" s="32"/>
      <c r="CG283" s="32"/>
      <c r="CH283" s="32"/>
      <c r="CI283" s="32"/>
      <c r="CJ283" s="32"/>
      <c r="CK283" s="32"/>
      <c r="CL283" s="32"/>
      <c r="CM283" s="32"/>
      <c r="CN283" s="32"/>
      <c r="CO283" s="32"/>
      <c r="CP283" s="32"/>
      <c r="CQ283" s="32"/>
      <c r="CR283" s="32"/>
      <c r="CS283" s="32"/>
      <c r="CT283" s="32"/>
      <c r="CU283" s="32"/>
      <c r="CV283" s="32"/>
      <c r="CW283" s="32"/>
      <c r="CX283" s="32"/>
      <c r="CY283" s="32"/>
      <c r="CZ283" s="32"/>
      <c r="DA283" s="32"/>
      <c r="DB283" s="32"/>
      <c r="DC283" s="32"/>
      <c r="DD283" s="32"/>
      <c r="DE283" s="32"/>
      <c r="DF283" s="32"/>
      <c r="DG283" s="32"/>
      <c r="DH283" s="32"/>
      <c r="DI283" s="32"/>
      <c r="DJ283" s="32"/>
      <c r="DK283" s="32"/>
      <c r="DL283" s="32"/>
      <c r="DM283" s="32"/>
      <c r="DN283" s="32"/>
      <c r="DO283" s="32"/>
      <c r="DP283" s="32"/>
      <c r="DQ283" s="32"/>
      <c r="DR283" s="32"/>
      <c r="DS283" s="32"/>
      <c r="DT283" s="32"/>
      <c r="DU283" s="32"/>
      <c r="DV283" s="32"/>
      <c r="DW283" s="32"/>
      <c r="DX283" s="32"/>
      <c r="DY283" s="32"/>
      <c r="DZ283" s="32"/>
      <c r="EA283" s="32"/>
      <c r="EB283" s="32"/>
      <c r="EC283" s="32"/>
      <c r="ED283" s="32"/>
      <c r="EE283" s="32"/>
      <c r="EF283" s="32"/>
      <c r="EG283" s="32"/>
      <c r="EH283" s="32"/>
      <c r="EI283" s="32"/>
      <c r="EJ283" s="32"/>
      <c r="EK283" s="32"/>
      <c r="EL283" s="32"/>
      <c r="EM283" s="32"/>
      <c r="EN283" s="32"/>
      <c r="EO283" s="32"/>
      <c r="EP283" s="32"/>
      <c r="EQ283" s="32"/>
      <c r="ER283" s="32"/>
      <c r="ES283" s="32"/>
      <c r="ET283" s="32"/>
      <c r="EU283" s="32"/>
      <c r="EV283" s="32"/>
      <c r="EW283" s="32"/>
      <c r="EX283" s="32"/>
      <c r="EY283" s="32"/>
      <c r="EZ283" s="32"/>
      <c r="FA283" s="32"/>
      <c r="FB283" s="32"/>
      <c r="FC283" s="32"/>
      <c r="FD283" s="32"/>
      <c r="FE283" s="32"/>
      <c r="FF283" s="32"/>
      <c r="FG283" s="32"/>
      <c r="FH283" s="32"/>
      <c r="FI283" s="32"/>
      <c r="FJ283" s="32"/>
      <c r="FK283" s="32"/>
      <c r="FL283" s="32"/>
      <c r="FM283" s="32"/>
      <c r="FN283" s="32"/>
      <c r="FO283" s="32"/>
      <c r="FP283" s="32"/>
      <c r="FQ283" s="32"/>
      <c r="FR283" s="32"/>
      <c r="FS283" s="32"/>
      <c r="FT283" s="32"/>
      <c r="FU283" s="32"/>
      <c r="FV283" s="32"/>
      <c r="FW283" s="32"/>
      <c r="FX283" s="32"/>
      <c r="FY283" s="32"/>
      <c r="FZ283" s="32"/>
      <c r="GA283" s="32"/>
      <c r="GB283" s="32"/>
      <c r="GC283" s="32"/>
      <c r="GD283" s="32"/>
      <c r="GE283" s="32"/>
      <c r="GF283" s="32"/>
      <c r="GG283" s="32"/>
      <c r="GH283" s="32"/>
      <c r="GI283" s="32"/>
      <c r="GJ283" s="32"/>
      <c r="GK283" s="32"/>
      <c r="GL283" s="32"/>
      <c r="GM283" s="32"/>
      <c r="GN283" s="32"/>
      <c r="GO283" s="32"/>
      <c r="GP283" s="32"/>
      <c r="GQ283" s="32"/>
      <c r="GR283" s="32"/>
      <c r="GS283" s="32"/>
      <c r="GT283" s="32"/>
      <c r="GU283" s="32"/>
      <c r="GV283" s="32"/>
      <c r="GW283" s="32"/>
      <c r="GX283" s="32"/>
      <c r="GY283" s="32"/>
      <c r="GZ283" s="32"/>
      <c r="HA283" s="32"/>
      <c r="HB283" s="32"/>
      <c r="HC283" s="32"/>
      <c r="HD283" s="32"/>
      <c r="HE283" s="32"/>
      <c r="HF283" s="32"/>
      <c r="HG283" s="32"/>
      <c r="HH283" s="32"/>
      <c r="HI283" s="32"/>
      <c r="HJ283" s="32"/>
      <c r="HK283" s="32"/>
      <c r="HL283" s="32"/>
      <c r="HM283" s="32"/>
      <c r="HN283" s="32"/>
      <c r="HO283" s="32"/>
      <c r="HP283" s="32"/>
      <c r="HQ283" s="32"/>
      <c r="HR283" s="32"/>
      <c r="HS283" s="32"/>
      <c r="HT283" s="32"/>
      <c r="HU283" s="32"/>
      <c r="HV283" s="32"/>
      <c r="HW283" s="32"/>
      <c r="HX283" s="32"/>
      <c r="HY283" s="32"/>
      <c r="HZ283" s="32"/>
      <c r="IA283" s="32"/>
      <c r="IB283" s="32"/>
      <c r="IC283" s="32"/>
      <c r="ID283" s="32"/>
      <c r="IE283" s="32"/>
      <c r="IF283" s="32"/>
      <c r="IG283" s="32"/>
      <c r="IH283" s="32"/>
      <c r="II283" s="32"/>
      <c r="IJ283" s="32"/>
      <c r="IK283" s="32"/>
      <c r="IL283" s="32"/>
      <c r="IM283" s="32"/>
      <c r="IN283" s="32"/>
      <c r="IO283" s="32"/>
      <c r="IP283" s="32"/>
      <c r="IQ283" s="32"/>
      <c r="IR283" s="32"/>
      <c r="IS283" s="32"/>
      <c r="IT283" s="32"/>
      <c r="IU283" s="32"/>
      <c r="IV283" s="32"/>
      <c r="IW283" s="32"/>
      <c r="IX283" s="32"/>
      <c r="IY283" s="32"/>
      <c r="IZ283" s="32"/>
      <c r="JA283" s="32"/>
      <c r="JB283" s="32"/>
      <c r="JC283" s="32"/>
      <c r="JD283" s="32"/>
      <c r="JE283" s="32"/>
      <c r="JF283" s="32"/>
      <c r="JG283" s="32"/>
      <c r="JH283" s="32"/>
      <c r="JI283" s="32"/>
      <c r="JJ283" s="32"/>
      <c r="JK283" s="32"/>
      <c r="JL283" s="32"/>
      <c r="JM283" s="32"/>
      <c r="JN283" s="32"/>
      <c r="JO283" s="32"/>
      <c r="JP283" s="32"/>
      <c r="JQ283" s="32"/>
      <c r="JR283" s="32"/>
      <c r="JS283" s="32"/>
      <c r="JT283" s="32"/>
      <c r="JU283" s="32"/>
      <c r="JV283" s="32"/>
      <c r="JW283" s="32"/>
      <c r="JX283" s="32"/>
      <c r="JY283" s="32"/>
      <c r="JZ283" s="32"/>
      <c r="KA283" s="32"/>
      <c r="KB283" s="32"/>
      <c r="KC283" s="32"/>
      <c r="KD283" s="32"/>
      <c r="KE283" s="32"/>
      <c r="KF283" s="32"/>
      <c r="KG283" s="32"/>
      <c r="KH283" s="32"/>
      <c r="KI283" s="32"/>
      <c r="KJ283" s="32"/>
      <c r="KK283" s="32"/>
      <c r="KL283" s="32"/>
      <c r="KM283" s="32"/>
      <c r="KN283" s="32"/>
      <c r="KO283" s="32"/>
      <c r="KP283" s="32"/>
      <c r="KQ283" s="32"/>
      <c r="KR283" s="32"/>
      <c r="KS283" s="32"/>
      <c r="KT283" s="32"/>
      <c r="KU283" s="32"/>
      <c r="KV283" s="32"/>
      <c r="KW283" s="32"/>
      <c r="KX283" s="32"/>
      <c r="KY283" s="32"/>
      <c r="KZ283" s="32"/>
      <c r="LA283" s="32"/>
      <c r="LB283" s="32"/>
      <c r="LC283" s="32"/>
      <c r="LD283" s="32"/>
      <c r="LE283" s="32"/>
      <c r="LF283" s="32"/>
      <c r="LG283" s="32"/>
      <c r="LH283" s="32"/>
      <c r="LI283" s="32"/>
      <c r="LJ283" s="32"/>
      <c r="LK283" s="32"/>
      <c r="LL283" s="32"/>
      <c r="LM283" s="32"/>
      <c r="LN283" s="32"/>
      <c r="LO283" s="32"/>
      <c r="LP283" s="32"/>
      <c r="LQ283" s="32"/>
      <c r="LR283" s="32"/>
      <c r="LS283" s="32"/>
      <c r="LT283" s="32"/>
      <c r="LU283" s="32"/>
      <c r="LV283" s="32"/>
      <c r="LW283" s="32"/>
      <c r="LX283" s="32"/>
      <c r="LY283" s="32"/>
      <c r="LZ283" s="32"/>
      <c r="MA283" s="32"/>
      <c r="MB283" s="32"/>
      <c r="MC283" s="32"/>
      <c r="MD283" s="32"/>
      <c r="ME283" s="32"/>
      <c r="MF283" s="32"/>
      <c r="MG283" s="32"/>
      <c r="MH283" s="32"/>
      <c r="MI283" s="32"/>
      <c r="MJ283" s="32"/>
      <c r="MK283" s="32"/>
      <c r="ML283" s="32"/>
      <c r="MM283" s="32"/>
      <c r="MN283" s="32"/>
      <c r="MO283" s="32"/>
      <c r="MP283" s="32"/>
      <c r="MQ283" s="32"/>
      <c r="MR283" s="32"/>
      <c r="MS283" s="32"/>
      <c r="MT283" s="32"/>
      <c r="MU283" s="32"/>
      <c r="MV283" s="32"/>
      <c r="MW283" s="32"/>
      <c r="MX283" s="32"/>
      <c r="MY283" s="32"/>
      <c r="MZ283" s="32"/>
      <c r="NA283" s="32"/>
      <c r="NB283" s="32"/>
      <c r="NC283" s="32"/>
      <c r="ND283" s="32"/>
      <c r="NE283" s="32"/>
      <c r="NF283" s="32"/>
      <c r="NG283" s="32"/>
      <c r="NH283" s="32"/>
      <c r="NI283" s="32"/>
      <c r="NJ283" s="32"/>
      <c r="NK283" s="32"/>
      <c r="NL283" s="32"/>
      <c r="NM283" s="32"/>
      <c r="NN283" s="32"/>
      <c r="NO283" s="32"/>
      <c r="NP283" s="32"/>
      <c r="NQ283" s="32"/>
      <c r="NR283" s="32"/>
      <c r="NS283" s="32"/>
      <c r="NT283" s="32"/>
      <c r="NU283" s="32"/>
      <c r="NV283" s="32"/>
      <c r="NW283" s="32"/>
      <c r="NX283" s="32"/>
      <c r="NY283" s="32"/>
      <c r="NZ283" s="32"/>
      <c r="OA283" s="32"/>
      <c r="OB283" s="32"/>
      <c r="OC283" s="32"/>
      <c r="OD283" s="32"/>
      <c r="OE283" s="32"/>
      <c r="OF283" s="32"/>
      <c r="OG283" s="32"/>
      <c r="OH283" s="32"/>
      <c r="OI283" s="32"/>
      <c r="OJ283" s="32"/>
      <c r="OK283" s="32"/>
      <c r="OL283" s="32"/>
      <c r="OM283" s="32"/>
      <c r="ON283" s="32"/>
      <c r="OO283" s="32"/>
      <c r="OP283" s="32"/>
      <c r="OQ283" s="32"/>
      <c r="OR283" s="32"/>
      <c r="OS283" s="32"/>
      <c r="OT283" s="32"/>
      <c r="OU283" s="32"/>
      <c r="OV283" s="32"/>
      <c r="OW283" s="32"/>
      <c r="OX283" s="32"/>
      <c r="OY283" s="32"/>
      <c r="OZ283" s="32"/>
      <c r="PA283" s="32"/>
      <c r="PB283" s="32"/>
      <c r="PC283" s="32"/>
      <c r="PD283" s="32"/>
      <c r="PE283" s="32"/>
      <c r="PF283" s="32"/>
      <c r="PG283" s="32"/>
      <c r="PH283" s="32"/>
      <c r="PI283" s="32"/>
      <c r="PJ283" s="32"/>
      <c r="PK283" s="32"/>
      <c r="PL283" s="32"/>
      <c r="PM283" s="32"/>
      <c r="PN283" s="32"/>
      <c r="PO283" s="32"/>
      <c r="PP283" s="32"/>
      <c r="PQ283" s="32"/>
      <c r="PR283" s="32"/>
      <c r="PS283" s="32"/>
      <c r="PT283" s="32"/>
      <c r="PU283" s="32"/>
      <c r="PV283" s="32"/>
      <c r="PW283" s="32"/>
      <c r="PX283" s="32"/>
      <c r="PY283" s="32"/>
      <c r="PZ283" s="32"/>
      <c r="QA283" s="32"/>
      <c r="QB283" s="32"/>
      <c r="QC283" s="32"/>
      <c r="QD283" s="32"/>
      <c r="QE283" s="32"/>
      <c r="QF283" s="32"/>
      <c r="QG283" s="32"/>
      <c r="QH283" s="32"/>
      <c r="QI283" s="32"/>
      <c r="QJ283" s="32"/>
      <c r="QK283" s="32"/>
      <c r="QL283" s="32"/>
      <c r="QM283" s="32"/>
      <c r="QN283" s="32"/>
      <c r="QO283" s="32"/>
      <c r="QP283" s="32"/>
      <c r="QQ283" s="32"/>
      <c r="QR283" s="32"/>
      <c r="QS283" s="32"/>
      <c r="QT283" s="32"/>
      <c r="QU283" s="32"/>
      <c r="QV283" s="32"/>
      <c r="QW283" s="32"/>
      <c r="QX283" s="32"/>
      <c r="QY283" s="32"/>
      <c r="QZ283" s="32"/>
      <c r="RA283" s="32"/>
      <c r="RB283" s="32"/>
      <c r="RC283" s="32"/>
      <c r="RD283" s="32"/>
      <c r="RE283" s="32"/>
      <c r="RF283" s="32"/>
      <c r="RG283" s="32"/>
      <c r="RH283" s="32"/>
      <c r="RI283" s="32"/>
      <c r="RJ283" s="32"/>
      <c r="RK283" s="32"/>
      <c r="RL283" s="32"/>
      <c r="RM283" s="32"/>
      <c r="RN283" s="32"/>
      <c r="RO283" s="32"/>
      <c r="RP283" s="32"/>
      <c r="RQ283" s="32"/>
      <c r="RR283" s="32"/>
      <c r="RS283" s="32"/>
      <c r="RT283" s="32"/>
      <c r="RU283" s="32"/>
      <c r="RV283" s="32"/>
      <c r="RW283" s="32"/>
      <c r="RX283" s="32"/>
      <c r="RY283" s="32"/>
      <c r="RZ283" s="32"/>
      <c r="SA283" s="32"/>
      <c r="SB283" s="32"/>
      <c r="SC283" s="32"/>
      <c r="SD283" s="32"/>
      <c r="SE283" s="32"/>
      <c r="SF283" s="32"/>
      <c r="SG283" s="32"/>
      <c r="SH283" s="32"/>
      <c r="SI283" s="32"/>
      <c r="SJ283" s="32"/>
      <c r="SK283" s="32"/>
      <c r="SL283" s="32"/>
      <c r="SM283" s="32"/>
      <c r="SN283" s="32"/>
      <c r="SO283" s="32"/>
      <c r="SP283" s="32"/>
      <c r="SQ283" s="32"/>
      <c r="SR283" s="32"/>
      <c r="SS283" s="32"/>
      <c r="ST283" s="32"/>
      <c r="SU283" s="32"/>
      <c r="SV283" s="32"/>
      <c r="SW283" s="32"/>
      <c r="SX283" s="32"/>
      <c r="SY283" s="32"/>
      <c r="SZ283" s="32"/>
      <c r="TA283" s="32"/>
      <c r="TB283" s="32"/>
      <c r="TC283" s="32"/>
      <c r="TD283" s="32"/>
      <c r="TE283" s="32"/>
      <c r="TF283" s="32"/>
      <c r="TG283" s="32"/>
      <c r="TH283" s="32"/>
      <c r="TI283" s="32"/>
      <c r="TJ283" s="32"/>
      <c r="TK283" s="32"/>
      <c r="TL283" s="32"/>
      <c r="TM283" s="32"/>
      <c r="TN283" s="32"/>
      <c r="TO283" s="32"/>
      <c r="TP283" s="32"/>
      <c r="TQ283" s="32"/>
      <c r="TR283" s="32"/>
      <c r="TS283" s="32"/>
      <c r="TT283" s="32"/>
      <c r="TU283" s="32"/>
      <c r="TV283" s="32"/>
      <c r="TW283" s="32"/>
      <c r="TX283" s="32"/>
      <c r="TY283" s="32"/>
      <c r="TZ283" s="32"/>
      <c r="UA283" s="32"/>
      <c r="UB283" s="32"/>
      <c r="UC283" s="32"/>
      <c r="UD283" s="32"/>
      <c r="UE283" s="32"/>
      <c r="UF283" s="32"/>
      <c r="UG283" s="32"/>
      <c r="UH283" s="32"/>
      <c r="UI283" s="32"/>
      <c r="UJ283" s="32"/>
      <c r="UK283" s="32"/>
      <c r="UL283" s="32"/>
      <c r="UM283" s="32"/>
      <c r="UN283" s="32"/>
      <c r="UO283" s="32"/>
      <c r="UP283" s="32"/>
      <c r="UQ283" s="32"/>
      <c r="UR283" s="32"/>
      <c r="US283" s="32"/>
      <c r="UT283" s="32"/>
      <c r="UU283" s="32"/>
      <c r="UV283" s="32"/>
      <c r="UW283" s="32"/>
      <c r="UX283" s="32"/>
      <c r="UY283" s="32"/>
      <c r="UZ283" s="32"/>
      <c r="VA283" s="32"/>
      <c r="VB283" s="32"/>
      <c r="VC283" s="32"/>
      <c r="VD283" s="32"/>
      <c r="VE283" s="32"/>
      <c r="VF283" s="32"/>
      <c r="VG283" s="32"/>
      <c r="VH283" s="32"/>
      <c r="VI283" s="32"/>
      <c r="VJ283" s="32"/>
      <c r="VK283" s="32"/>
      <c r="VL283" s="32"/>
      <c r="VM283" s="32"/>
      <c r="VN283" s="32"/>
      <c r="VO283" s="32"/>
      <c r="VP283" s="32"/>
      <c r="VQ283" s="32"/>
      <c r="VR283" s="32"/>
      <c r="VS283" s="32"/>
      <c r="VT283" s="32"/>
      <c r="VU283" s="32"/>
      <c r="VV283" s="32"/>
      <c r="VW283" s="32"/>
      <c r="VX283" s="32"/>
      <c r="VY283" s="32"/>
      <c r="VZ283" s="32"/>
      <c r="WA283" s="32"/>
      <c r="WB283" s="32"/>
      <c r="WC283" s="32"/>
      <c r="WD283" s="32"/>
      <c r="WE283" s="32"/>
      <c r="WF283" s="32"/>
      <c r="WG283" s="32"/>
      <c r="WH283" s="32"/>
      <c r="WI283" s="32"/>
      <c r="WJ283" s="32"/>
      <c r="WK283" s="32"/>
      <c r="WL283" s="32"/>
      <c r="WM283" s="32"/>
      <c r="WN283" s="32"/>
      <c r="WO283" s="32"/>
      <c r="WP283" s="32"/>
      <c r="WQ283" s="32"/>
      <c r="WR283" s="32"/>
      <c r="WS283" s="32"/>
      <c r="WT283" s="32"/>
      <c r="WU283" s="32"/>
      <c r="WV283" s="32"/>
      <c r="WW283" s="32"/>
      <c r="WX283" s="32"/>
      <c r="WY283" s="32"/>
      <c r="WZ283" s="32"/>
      <c r="XA283" s="32"/>
      <c r="XB283" s="32"/>
      <c r="XC283" s="32"/>
      <c r="XD283" s="32"/>
      <c r="XE283" s="32"/>
      <c r="XF283" s="32"/>
      <c r="XG283" s="32"/>
      <c r="XH283" s="32"/>
      <c r="XI283" s="32"/>
      <c r="XJ283" s="32"/>
      <c r="XK283" s="32"/>
      <c r="XL283" s="32"/>
      <c r="XM283" s="32"/>
      <c r="XN283" s="32"/>
      <c r="XO283" s="32"/>
      <c r="XP283" s="32"/>
      <c r="XQ283" s="32"/>
      <c r="XR283" s="32"/>
      <c r="XS283" s="32"/>
      <c r="XT283" s="32"/>
      <c r="XU283" s="32"/>
      <c r="XV283" s="32"/>
      <c r="XW283" s="32"/>
      <c r="XX283" s="32"/>
      <c r="XY283" s="32"/>
      <c r="XZ283" s="32"/>
      <c r="YA283" s="32"/>
      <c r="YB283" s="32"/>
      <c r="YC283" s="32"/>
      <c r="YD283" s="32"/>
      <c r="YE283" s="32"/>
      <c r="YF283" s="32"/>
      <c r="YG283" s="32"/>
      <c r="YH283" s="32"/>
      <c r="YI283" s="32"/>
      <c r="YJ283" s="32"/>
      <c r="YK283" s="32"/>
      <c r="YL283" s="32"/>
      <c r="YM283" s="32"/>
      <c r="YN283" s="32"/>
      <c r="YO283" s="32"/>
      <c r="YP283" s="32"/>
      <c r="YQ283" s="32"/>
      <c r="YR283" s="32"/>
      <c r="YS283" s="32"/>
      <c r="YT283" s="32"/>
      <c r="YU283" s="32"/>
      <c r="YV283" s="32"/>
      <c r="YW283" s="32"/>
      <c r="YX283" s="32"/>
      <c r="YY283" s="32"/>
      <c r="YZ283" s="32"/>
      <c r="ZA283" s="32"/>
      <c r="ZB283" s="32"/>
      <c r="ZC283" s="32"/>
      <c r="ZD283" s="32"/>
      <c r="ZE283" s="32"/>
      <c r="ZF283" s="32"/>
      <c r="ZG283" s="32"/>
      <c r="ZH283" s="32"/>
      <c r="ZI283" s="32"/>
      <c r="ZJ283" s="32"/>
      <c r="ZK283" s="32"/>
      <c r="ZL283" s="32"/>
      <c r="ZM283" s="32"/>
      <c r="ZN283" s="32"/>
      <c r="ZO283" s="32"/>
      <c r="ZP283" s="32"/>
      <c r="ZQ283" s="32"/>
      <c r="ZR283" s="32"/>
      <c r="ZS283" s="32"/>
      <c r="ZT283" s="32"/>
      <c r="ZU283" s="32"/>
      <c r="ZV283" s="32"/>
      <c r="ZW283" s="32"/>
      <c r="ZX283" s="32"/>
      <c r="ZY283" s="32"/>
      <c r="ZZ283" s="32"/>
      <c r="AAA283" s="32"/>
      <c r="AAB283" s="32"/>
      <c r="AAC283" s="32"/>
      <c r="AAD283" s="32"/>
      <c r="AAE283" s="32"/>
      <c r="AAF283" s="32"/>
      <c r="AAG283" s="32"/>
      <c r="AAH283" s="32"/>
      <c r="AAI283" s="32"/>
      <c r="AAJ283" s="32"/>
      <c r="AAK283" s="32"/>
      <c r="AAL283" s="32"/>
      <c r="AAM283" s="32"/>
      <c r="AAN283" s="32"/>
      <c r="AAO283" s="32"/>
      <c r="AAP283" s="32"/>
      <c r="AAQ283" s="32"/>
      <c r="AAR283" s="32"/>
      <c r="AAS283" s="32"/>
      <c r="AAT283" s="32"/>
      <c r="AAU283" s="32"/>
      <c r="AAV283" s="32"/>
      <c r="AAW283" s="32"/>
      <c r="AAX283" s="32"/>
      <c r="AAY283" s="32"/>
      <c r="AAZ283" s="32"/>
      <c r="ABA283" s="32"/>
      <c r="ABB283" s="32"/>
      <c r="ABC283" s="32"/>
      <c r="ABD283" s="32"/>
      <c r="ABE283" s="32"/>
      <c r="ABF283" s="32"/>
      <c r="ABG283" s="32"/>
      <c r="ABH283" s="32"/>
      <c r="ABI283" s="32"/>
      <c r="ABJ283" s="32"/>
      <c r="ABK283" s="32"/>
      <c r="ABL283" s="32"/>
      <c r="ABM283" s="32"/>
      <c r="ABN283" s="32"/>
      <c r="ABO283" s="32"/>
      <c r="ABP283" s="32"/>
      <c r="ABQ283" s="32"/>
      <c r="ABR283" s="32"/>
      <c r="ABS283" s="32"/>
      <c r="ABT283" s="32"/>
      <c r="ABU283" s="32"/>
      <c r="ABV283" s="32"/>
      <c r="ABW283" s="32"/>
      <c r="ABX283" s="32"/>
      <c r="ABY283" s="32"/>
      <c r="ABZ283" s="32"/>
      <c r="ACA283" s="32"/>
      <c r="ACB283" s="32"/>
      <c r="ACC283" s="32"/>
      <c r="ACD283" s="32"/>
      <c r="ACE283" s="32"/>
      <c r="ACF283" s="32"/>
      <c r="ACG283" s="32"/>
      <c r="ACH283" s="32"/>
      <c r="ACI283" s="32"/>
      <c r="ACJ283" s="32"/>
      <c r="ACK283" s="32"/>
      <c r="ACL283" s="32"/>
      <c r="ACM283" s="32"/>
      <c r="ACN283" s="32"/>
      <c r="ACO283" s="32"/>
      <c r="ACP283" s="32"/>
      <c r="ACQ283" s="32"/>
      <c r="ACR283" s="32"/>
      <c r="ACS283" s="32"/>
      <c r="ACT283" s="32"/>
      <c r="ACU283" s="32"/>
      <c r="ACV283" s="32"/>
      <c r="ACW283" s="32"/>
      <c r="ACX283" s="32"/>
      <c r="ACY283" s="32"/>
      <c r="ACZ283" s="32"/>
      <c r="ADA283" s="32"/>
      <c r="ADB283" s="32"/>
      <c r="ADC283" s="32"/>
      <c r="ADD283" s="32"/>
      <c r="ADE283" s="32"/>
      <c r="ADF283" s="32"/>
      <c r="ADG283" s="32"/>
      <c r="ADH283" s="32"/>
      <c r="ADI283" s="32"/>
      <c r="ADJ283" s="32"/>
      <c r="ADK283" s="32"/>
      <c r="ADL283" s="32"/>
      <c r="ADM283" s="32"/>
      <c r="ADN283" s="32"/>
      <c r="ADO283" s="32"/>
      <c r="ADP283" s="32"/>
      <c r="ADQ283" s="32"/>
      <c r="ADR283" s="32"/>
      <c r="ADS283" s="32"/>
      <c r="ADT283" s="32"/>
      <c r="ADU283" s="32"/>
      <c r="ADV283" s="32"/>
      <c r="ADW283" s="32"/>
      <c r="ADX283" s="32"/>
      <c r="ADY283" s="32"/>
      <c r="ADZ283" s="32"/>
      <c r="AEA283" s="32"/>
      <c r="AEB283" s="32"/>
      <c r="AEC283" s="32"/>
      <c r="AED283" s="32"/>
      <c r="AEE283" s="32"/>
      <c r="AEF283" s="32"/>
      <c r="AEG283" s="32"/>
      <c r="AEH283" s="32"/>
      <c r="AEI283" s="32"/>
      <c r="AEJ283" s="32"/>
      <c r="AEK283" s="32"/>
      <c r="AEL283" s="32"/>
      <c r="AEM283" s="32"/>
      <c r="AEN283" s="32"/>
      <c r="AEO283" s="32"/>
      <c r="AEP283" s="32"/>
      <c r="AEQ283" s="32"/>
      <c r="AER283" s="32"/>
      <c r="AES283" s="32"/>
      <c r="AET283" s="32"/>
      <c r="AEU283" s="32"/>
      <c r="AEV283" s="32"/>
      <c r="AEW283" s="32"/>
      <c r="AEX283" s="32"/>
      <c r="AEY283" s="32"/>
      <c r="AEZ283" s="32"/>
      <c r="AFA283" s="32"/>
      <c r="AFB283" s="32"/>
      <c r="AFC283" s="32"/>
      <c r="AFD283" s="32"/>
      <c r="AFE283" s="32"/>
      <c r="AFF283" s="32"/>
      <c r="AFG283" s="32"/>
      <c r="AFH283" s="32"/>
      <c r="AFI283" s="32"/>
      <c r="AFJ283" s="32"/>
      <c r="AFK283" s="32"/>
      <c r="AFL283" s="32"/>
      <c r="AFM283" s="32"/>
      <c r="AFN283" s="32"/>
      <c r="AFO283" s="32"/>
      <c r="AFP283" s="32"/>
      <c r="AFQ283" s="32"/>
      <c r="AFR283" s="32"/>
      <c r="AFS283" s="32"/>
      <c r="AFT283" s="32"/>
      <c r="AFU283" s="32"/>
      <c r="AFV283" s="32"/>
      <c r="AFW283" s="32"/>
      <c r="AFX283" s="32"/>
      <c r="AFY283" s="32"/>
      <c r="AFZ283" s="32"/>
      <c r="AGA283" s="32"/>
      <c r="AGB283" s="32"/>
      <c r="AGC283" s="32"/>
      <c r="AGD283" s="32"/>
      <c r="AGE283" s="32"/>
      <c r="AGF283" s="32"/>
      <c r="AGG283" s="32"/>
      <c r="AGH283" s="32"/>
      <c r="AGI283" s="32"/>
      <c r="AGJ283" s="32"/>
      <c r="AGK283" s="32"/>
      <c r="AGL283" s="32"/>
      <c r="AGM283" s="32"/>
      <c r="AGN283" s="32"/>
      <c r="AGO283" s="32"/>
      <c r="AGP283" s="32"/>
      <c r="AGQ283" s="32"/>
      <c r="AGR283" s="32"/>
      <c r="AGS283" s="32"/>
      <c r="AGT283" s="32"/>
      <c r="AGU283" s="32"/>
      <c r="AGV283" s="32"/>
      <c r="AGW283" s="32"/>
      <c r="AGX283" s="32"/>
      <c r="AGY283" s="32"/>
      <c r="AGZ283" s="32"/>
      <c r="AHA283" s="32"/>
      <c r="AHB283" s="32"/>
      <c r="AHC283" s="32"/>
      <c r="AHD283" s="32"/>
      <c r="AHE283" s="32"/>
      <c r="AHF283" s="32"/>
      <c r="AHG283" s="32"/>
      <c r="AHH283" s="32"/>
      <c r="AHI283" s="32"/>
      <c r="AHJ283" s="32"/>
      <c r="AHK283" s="32"/>
      <c r="AHL283" s="32"/>
      <c r="AHM283" s="32"/>
      <c r="AHN283" s="32"/>
      <c r="AHO283" s="32"/>
      <c r="AHP283" s="32"/>
      <c r="AHQ283" s="32"/>
      <c r="AHR283" s="32"/>
      <c r="AHS283" s="32"/>
      <c r="AHT283" s="32"/>
      <c r="AHU283" s="32"/>
      <c r="AHV283" s="32"/>
      <c r="AHW283" s="32"/>
      <c r="AHX283" s="32"/>
      <c r="AHY283" s="32"/>
      <c r="AHZ283" s="32"/>
      <c r="AIA283" s="32"/>
      <c r="AIB283" s="32"/>
      <c r="AIC283" s="32"/>
      <c r="AID283" s="32"/>
      <c r="AIE283" s="32"/>
      <c r="AIF283" s="32"/>
      <c r="AIG283" s="32"/>
      <c r="AIH283" s="32"/>
      <c r="AII283" s="32"/>
      <c r="AIJ283" s="32"/>
      <c r="AIK283" s="32"/>
      <c r="AIL283" s="32"/>
      <c r="AIM283" s="32"/>
      <c r="AIN283" s="32"/>
      <c r="AIO283" s="32"/>
      <c r="AIP283" s="32"/>
      <c r="AIQ283" s="32"/>
      <c r="AIR283" s="32"/>
      <c r="AIS283" s="32"/>
      <c r="AIT283" s="32"/>
      <c r="AIU283" s="32"/>
      <c r="AIV283" s="32"/>
      <c r="AIW283" s="32"/>
      <c r="AIX283" s="32"/>
      <c r="AIY283" s="32"/>
      <c r="AIZ283" s="32"/>
      <c r="AJA283" s="32"/>
      <c r="AJB283" s="32"/>
      <c r="AJC283" s="32"/>
      <c r="AJD283" s="32"/>
      <c r="AJE283" s="32"/>
      <c r="AJF283" s="32"/>
      <c r="AJG283" s="32"/>
      <c r="AJH283" s="32"/>
      <c r="AJI283" s="32"/>
      <c r="AJJ283" s="32"/>
      <c r="AJK283" s="32"/>
      <c r="AJL283" s="32"/>
      <c r="AJM283" s="32"/>
      <c r="AJN283" s="32"/>
      <c r="AJO283" s="32"/>
      <c r="AJP283" s="32"/>
      <c r="AJQ283" s="32"/>
      <c r="AJR283" s="32"/>
      <c r="AJS283" s="32"/>
      <c r="AJT283" s="32"/>
      <c r="AJU283" s="32"/>
      <c r="AJV283" s="32"/>
      <c r="AJW283" s="32"/>
      <c r="AJX283" s="32"/>
      <c r="AJY283" s="32"/>
      <c r="AJZ283" s="32"/>
      <c r="AKA283" s="32"/>
      <c r="AKB283" s="32"/>
      <c r="AKC283" s="32"/>
      <c r="AKD283" s="32"/>
      <c r="AKE283" s="32"/>
      <c r="AKF283" s="32"/>
      <c r="AKG283" s="32"/>
      <c r="AKH283" s="32"/>
      <c r="AKI283" s="32"/>
      <c r="AKJ283" s="32"/>
      <c r="AKK283" s="32"/>
      <c r="AKL283" s="32"/>
      <c r="AKM283" s="32"/>
      <c r="AKN283" s="32"/>
      <c r="AKO283" s="32"/>
      <c r="AKP283" s="32"/>
      <c r="AKQ283" s="32"/>
      <c r="AKR283" s="32"/>
      <c r="AKS283" s="32"/>
      <c r="AKT283" s="32"/>
      <c r="AKU283" s="32"/>
      <c r="AKV283" s="32"/>
      <c r="AKW283" s="32"/>
      <c r="AKX283" s="32"/>
      <c r="AKY283" s="32"/>
      <c r="AKZ283" s="32"/>
      <c r="ALA283" s="32"/>
      <c r="ALB283" s="32"/>
      <c r="ALC283" s="32"/>
      <c r="ALD283" s="32"/>
      <c r="ALE283" s="32"/>
      <c r="ALF283" s="32"/>
      <c r="ALG283" s="32"/>
      <c r="ALH283" s="32"/>
      <c r="ALI283" s="32"/>
      <c r="ALJ283" s="32"/>
      <c r="ALK283" s="32"/>
      <c r="ALL283" s="32"/>
      <c r="ALM283" s="32"/>
      <c r="ALN283" s="32"/>
      <c r="ALO283" s="32"/>
      <c r="ALP283" s="32"/>
      <c r="ALQ283" s="32"/>
      <c r="ALR283" s="32"/>
      <c r="ALS283" s="32"/>
      <c r="ALT283" s="32"/>
      <c r="ALU283" s="32"/>
      <c r="ALV283" s="32"/>
      <c r="ALW283" s="32"/>
      <c r="ALX283" s="32"/>
      <c r="ALY283" s="32"/>
      <c r="ALZ283" s="32"/>
      <c r="AMA283" s="32"/>
      <c r="AMB283" s="32"/>
      <c r="AMC283" s="32"/>
      <c r="AMD283" s="32"/>
      <c r="AME283" s="32"/>
      <c r="AMF283" s="32"/>
      <c r="AMG283" s="32"/>
      <c r="AMH283" s="32"/>
      <c r="AMI283" s="32"/>
      <c r="AMJ283" s="32"/>
      <c r="AMK283" s="32"/>
      <c r="AML283" s="32"/>
      <c r="AMM283" s="32"/>
      <c r="AMN283" s="32"/>
      <c r="AMO283" s="32"/>
      <c r="AMP283" s="32"/>
      <c r="AMQ283" s="32"/>
      <c r="AMR283" s="32"/>
      <c r="AMS283" s="32"/>
      <c r="AMT283" s="32"/>
      <c r="AMU283" s="32"/>
      <c r="AMV283" s="32"/>
      <c r="AMW283" s="32"/>
    </row>
    <row r="284" spans="1:1037" ht="141.75" hidden="1" thickTop="1" thickBot="1" x14ac:dyDescent="0.25">
      <c r="A284" s="23" t="s">
        <v>438</v>
      </c>
      <c r="B284" s="23" t="s">
        <v>1380</v>
      </c>
      <c r="C284" s="23" t="s">
        <v>1389</v>
      </c>
      <c r="D284" s="23" t="s">
        <v>83</v>
      </c>
      <c r="E284" s="23" t="s">
        <v>1049</v>
      </c>
      <c r="F284" s="23" t="s">
        <v>1645</v>
      </c>
      <c r="G284" s="23" t="s">
        <v>1062</v>
      </c>
      <c r="H284" s="23" t="s">
        <v>1055</v>
      </c>
      <c r="I284" s="24" t="s">
        <v>1397</v>
      </c>
      <c r="J284" s="189" t="str">
        <f>+VLOOKUP(I284,Feuil1!A:C,2,FALSE)</f>
        <v>R1-1-3-2</v>
      </c>
      <c r="K284" s="24" t="s">
        <v>1398</v>
      </c>
      <c r="L284" s="29"/>
      <c r="M284" s="59">
        <v>2</v>
      </c>
      <c r="N284" s="60">
        <v>3</v>
      </c>
      <c r="O284" s="42">
        <f t="shared" si="20"/>
        <v>6</v>
      </c>
      <c r="P284" s="42">
        <f t="shared" si="21"/>
        <v>2</v>
      </c>
      <c r="Q284" s="44" t="s">
        <v>1399</v>
      </c>
      <c r="R284" s="59">
        <v>5</v>
      </c>
      <c r="S284" s="25" t="s">
        <v>1400</v>
      </c>
      <c r="T284" s="59">
        <v>5</v>
      </c>
      <c r="U284" s="25"/>
      <c r="V284" s="59">
        <v>5</v>
      </c>
      <c r="W284" s="41">
        <f t="shared" si="22"/>
        <v>15</v>
      </c>
      <c r="X284" s="50">
        <f t="shared" si="23"/>
        <v>1</v>
      </c>
      <c r="Y284" s="52">
        <f t="shared" si="24"/>
        <v>2</v>
      </c>
      <c r="Z284" s="23"/>
      <c r="AA284" s="120"/>
      <c r="AB284" s="29"/>
      <c r="AC284" s="29"/>
      <c r="AD284" s="29" t="s">
        <v>1635</v>
      </c>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c r="BT284" s="32"/>
      <c r="BU284" s="32"/>
      <c r="BV284" s="32"/>
      <c r="BW284" s="32"/>
      <c r="BX284" s="32"/>
      <c r="BY284" s="32"/>
      <c r="BZ284" s="32"/>
      <c r="CA284" s="32"/>
      <c r="CB284" s="32"/>
      <c r="CC284" s="32"/>
      <c r="CD284" s="32"/>
      <c r="CE284" s="32"/>
      <c r="CF284" s="32"/>
      <c r="CG284" s="32"/>
      <c r="CH284" s="32"/>
      <c r="CI284" s="32"/>
      <c r="CJ284" s="32"/>
      <c r="CK284" s="32"/>
      <c r="CL284" s="32"/>
      <c r="CM284" s="32"/>
      <c r="CN284" s="32"/>
      <c r="CO284" s="32"/>
      <c r="CP284" s="32"/>
      <c r="CQ284" s="32"/>
      <c r="CR284" s="32"/>
      <c r="CS284" s="32"/>
      <c r="CT284" s="32"/>
      <c r="CU284" s="32"/>
      <c r="CV284" s="32"/>
      <c r="CW284" s="32"/>
      <c r="CX284" s="32"/>
      <c r="CY284" s="32"/>
      <c r="CZ284" s="32"/>
      <c r="DA284" s="32"/>
      <c r="DB284" s="32"/>
      <c r="DC284" s="32"/>
      <c r="DD284" s="32"/>
      <c r="DE284" s="32"/>
      <c r="DF284" s="32"/>
      <c r="DG284" s="32"/>
      <c r="DH284" s="32"/>
      <c r="DI284" s="32"/>
      <c r="DJ284" s="32"/>
      <c r="DK284" s="32"/>
      <c r="DL284" s="32"/>
      <c r="DM284" s="32"/>
      <c r="DN284" s="32"/>
      <c r="DO284" s="32"/>
      <c r="DP284" s="32"/>
      <c r="DQ284" s="32"/>
      <c r="DR284" s="32"/>
      <c r="DS284" s="32"/>
      <c r="DT284" s="32"/>
      <c r="DU284" s="32"/>
      <c r="DV284" s="32"/>
      <c r="DW284" s="32"/>
      <c r="DX284" s="32"/>
      <c r="DY284" s="32"/>
      <c r="DZ284" s="32"/>
      <c r="EA284" s="32"/>
      <c r="EB284" s="32"/>
      <c r="EC284" s="32"/>
      <c r="ED284" s="32"/>
      <c r="EE284" s="32"/>
      <c r="EF284" s="32"/>
      <c r="EG284" s="32"/>
      <c r="EH284" s="32"/>
      <c r="EI284" s="32"/>
      <c r="EJ284" s="32"/>
      <c r="EK284" s="32"/>
      <c r="EL284" s="32"/>
      <c r="EM284" s="32"/>
      <c r="EN284" s="32"/>
      <c r="EO284" s="32"/>
      <c r="EP284" s="32"/>
      <c r="EQ284" s="32"/>
      <c r="ER284" s="32"/>
      <c r="ES284" s="32"/>
      <c r="ET284" s="32"/>
      <c r="EU284" s="32"/>
      <c r="EV284" s="32"/>
      <c r="EW284" s="32"/>
      <c r="EX284" s="32"/>
      <c r="EY284" s="32"/>
      <c r="EZ284" s="32"/>
      <c r="FA284" s="32"/>
      <c r="FB284" s="32"/>
      <c r="FC284" s="32"/>
      <c r="FD284" s="32"/>
      <c r="FE284" s="32"/>
      <c r="FF284" s="32"/>
      <c r="FG284" s="32"/>
      <c r="FH284" s="32"/>
      <c r="FI284" s="32"/>
      <c r="FJ284" s="32"/>
      <c r="FK284" s="32"/>
      <c r="FL284" s="32"/>
      <c r="FM284" s="32"/>
      <c r="FN284" s="32"/>
      <c r="FO284" s="32"/>
      <c r="FP284" s="32"/>
      <c r="FQ284" s="32"/>
      <c r="FR284" s="32"/>
      <c r="FS284" s="32"/>
      <c r="FT284" s="32"/>
      <c r="FU284" s="32"/>
      <c r="FV284" s="32"/>
      <c r="FW284" s="32"/>
      <c r="FX284" s="32"/>
      <c r="FY284" s="32"/>
      <c r="FZ284" s="32"/>
      <c r="GA284" s="32"/>
      <c r="GB284" s="32"/>
      <c r="GC284" s="32"/>
      <c r="GD284" s="32"/>
      <c r="GE284" s="32"/>
      <c r="GF284" s="32"/>
      <c r="GG284" s="32"/>
      <c r="GH284" s="32"/>
      <c r="GI284" s="32"/>
      <c r="GJ284" s="32"/>
      <c r="GK284" s="32"/>
      <c r="GL284" s="32"/>
      <c r="GM284" s="32"/>
      <c r="GN284" s="32"/>
      <c r="GO284" s="32"/>
      <c r="GP284" s="32"/>
      <c r="GQ284" s="32"/>
      <c r="GR284" s="32"/>
      <c r="GS284" s="32"/>
      <c r="GT284" s="32"/>
      <c r="GU284" s="32"/>
      <c r="GV284" s="32"/>
      <c r="GW284" s="32"/>
      <c r="GX284" s="32"/>
      <c r="GY284" s="32"/>
      <c r="GZ284" s="32"/>
      <c r="HA284" s="32"/>
      <c r="HB284" s="32"/>
      <c r="HC284" s="32"/>
      <c r="HD284" s="32"/>
      <c r="HE284" s="32"/>
      <c r="HF284" s="32"/>
      <c r="HG284" s="32"/>
      <c r="HH284" s="32"/>
      <c r="HI284" s="32"/>
      <c r="HJ284" s="32"/>
      <c r="HK284" s="32"/>
      <c r="HL284" s="32"/>
      <c r="HM284" s="32"/>
      <c r="HN284" s="32"/>
      <c r="HO284" s="32"/>
      <c r="HP284" s="32"/>
      <c r="HQ284" s="32"/>
      <c r="HR284" s="32"/>
      <c r="HS284" s="32"/>
      <c r="HT284" s="32"/>
      <c r="HU284" s="32"/>
      <c r="HV284" s="32"/>
      <c r="HW284" s="32"/>
      <c r="HX284" s="32"/>
      <c r="HY284" s="32"/>
      <c r="HZ284" s="32"/>
      <c r="IA284" s="32"/>
      <c r="IB284" s="32"/>
      <c r="IC284" s="32"/>
      <c r="ID284" s="32"/>
      <c r="IE284" s="32"/>
      <c r="IF284" s="32"/>
      <c r="IG284" s="32"/>
      <c r="IH284" s="32"/>
      <c r="II284" s="32"/>
      <c r="IJ284" s="32"/>
      <c r="IK284" s="32"/>
      <c r="IL284" s="32"/>
      <c r="IM284" s="32"/>
      <c r="IN284" s="32"/>
      <c r="IO284" s="32"/>
      <c r="IP284" s="32"/>
      <c r="IQ284" s="32"/>
      <c r="IR284" s="32"/>
      <c r="IS284" s="32"/>
      <c r="IT284" s="32"/>
      <c r="IU284" s="32"/>
      <c r="IV284" s="32"/>
      <c r="IW284" s="32"/>
      <c r="IX284" s="32"/>
      <c r="IY284" s="32"/>
      <c r="IZ284" s="32"/>
      <c r="JA284" s="32"/>
      <c r="JB284" s="32"/>
      <c r="JC284" s="32"/>
      <c r="JD284" s="32"/>
      <c r="JE284" s="32"/>
      <c r="JF284" s="32"/>
      <c r="JG284" s="32"/>
      <c r="JH284" s="32"/>
      <c r="JI284" s="32"/>
      <c r="JJ284" s="32"/>
      <c r="JK284" s="32"/>
      <c r="JL284" s="32"/>
      <c r="JM284" s="32"/>
      <c r="JN284" s="32"/>
      <c r="JO284" s="32"/>
      <c r="JP284" s="32"/>
      <c r="JQ284" s="32"/>
      <c r="JR284" s="32"/>
      <c r="JS284" s="32"/>
      <c r="JT284" s="32"/>
      <c r="JU284" s="32"/>
      <c r="JV284" s="32"/>
      <c r="JW284" s="32"/>
      <c r="JX284" s="32"/>
      <c r="JY284" s="32"/>
      <c r="JZ284" s="32"/>
      <c r="KA284" s="32"/>
      <c r="KB284" s="32"/>
      <c r="KC284" s="32"/>
      <c r="KD284" s="32"/>
      <c r="KE284" s="32"/>
      <c r="KF284" s="32"/>
      <c r="KG284" s="32"/>
      <c r="KH284" s="32"/>
      <c r="KI284" s="32"/>
      <c r="KJ284" s="32"/>
      <c r="KK284" s="32"/>
      <c r="KL284" s="32"/>
      <c r="KM284" s="32"/>
      <c r="KN284" s="32"/>
      <c r="KO284" s="32"/>
      <c r="KP284" s="32"/>
      <c r="KQ284" s="32"/>
      <c r="KR284" s="32"/>
      <c r="KS284" s="32"/>
      <c r="KT284" s="32"/>
      <c r="KU284" s="32"/>
      <c r="KV284" s="32"/>
      <c r="KW284" s="32"/>
      <c r="KX284" s="32"/>
      <c r="KY284" s="32"/>
      <c r="KZ284" s="32"/>
      <c r="LA284" s="32"/>
      <c r="LB284" s="32"/>
      <c r="LC284" s="32"/>
      <c r="LD284" s="32"/>
      <c r="LE284" s="32"/>
      <c r="LF284" s="32"/>
      <c r="LG284" s="32"/>
      <c r="LH284" s="32"/>
      <c r="LI284" s="32"/>
      <c r="LJ284" s="32"/>
      <c r="LK284" s="32"/>
      <c r="LL284" s="32"/>
      <c r="LM284" s="32"/>
      <c r="LN284" s="32"/>
      <c r="LO284" s="32"/>
      <c r="LP284" s="32"/>
      <c r="LQ284" s="32"/>
      <c r="LR284" s="32"/>
      <c r="LS284" s="32"/>
      <c r="LT284" s="32"/>
      <c r="LU284" s="32"/>
      <c r="LV284" s="32"/>
      <c r="LW284" s="32"/>
      <c r="LX284" s="32"/>
      <c r="LY284" s="32"/>
      <c r="LZ284" s="32"/>
      <c r="MA284" s="32"/>
      <c r="MB284" s="32"/>
      <c r="MC284" s="32"/>
      <c r="MD284" s="32"/>
      <c r="ME284" s="32"/>
      <c r="MF284" s="32"/>
      <c r="MG284" s="32"/>
      <c r="MH284" s="32"/>
      <c r="MI284" s="32"/>
      <c r="MJ284" s="32"/>
      <c r="MK284" s="32"/>
      <c r="ML284" s="32"/>
      <c r="MM284" s="32"/>
      <c r="MN284" s="32"/>
      <c r="MO284" s="32"/>
      <c r="MP284" s="32"/>
      <c r="MQ284" s="32"/>
      <c r="MR284" s="32"/>
      <c r="MS284" s="32"/>
      <c r="MT284" s="32"/>
      <c r="MU284" s="32"/>
      <c r="MV284" s="32"/>
      <c r="MW284" s="32"/>
      <c r="MX284" s="32"/>
      <c r="MY284" s="32"/>
      <c r="MZ284" s="32"/>
      <c r="NA284" s="32"/>
      <c r="NB284" s="32"/>
      <c r="NC284" s="32"/>
      <c r="ND284" s="32"/>
      <c r="NE284" s="32"/>
      <c r="NF284" s="32"/>
      <c r="NG284" s="32"/>
      <c r="NH284" s="32"/>
      <c r="NI284" s="32"/>
      <c r="NJ284" s="32"/>
      <c r="NK284" s="32"/>
      <c r="NL284" s="32"/>
      <c r="NM284" s="32"/>
      <c r="NN284" s="32"/>
      <c r="NO284" s="32"/>
      <c r="NP284" s="32"/>
      <c r="NQ284" s="32"/>
      <c r="NR284" s="32"/>
      <c r="NS284" s="32"/>
      <c r="NT284" s="32"/>
      <c r="NU284" s="32"/>
      <c r="NV284" s="32"/>
      <c r="NW284" s="32"/>
      <c r="NX284" s="32"/>
      <c r="NY284" s="32"/>
      <c r="NZ284" s="32"/>
      <c r="OA284" s="32"/>
      <c r="OB284" s="32"/>
      <c r="OC284" s="32"/>
      <c r="OD284" s="32"/>
      <c r="OE284" s="32"/>
      <c r="OF284" s="32"/>
      <c r="OG284" s="32"/>
      <c r="OH284" s="32"/>
      <c r="OI284" s="32"/>
      <c r="OJ284" s="32"/>
      <c r="OK284" s="32"/>
      <c r="OL284" s="32"/>
      <c r="OM284" s="32"/>
      <c r="ON284" s="32"/>
      <c r="OO284" s="32"/>
      <c r="OP284" s="32"/>
      <c r="OQ284" s="32"/>
      <c r="OR284" s="32"/>
      <c r="OS284" s="32"/>
      <c r="OT284" s="32"/>
      <c r="OU284" s="32"/>
      <c r="OV284" s="32"/>
      <c r="OW284" s="32"/>
      <c r="OX284" s="32"/>
      <c r="OY284" s="32"/>
      <c r="OZ284" s="32"/>
      <c r="PA284" s="32"/>
      <c r="PB284" s="32"/>
      <c r="PC284" s="32"/>
      <c r="PD284" s="32"/>
      <c r="PE284" s="32"/>
      <c r="PF284" s="32"/>
      <c r="PG284" s="32"/>
      <c r="PH284" s="32"/>
      <c r="PI284" s="32"/>
      <c r="PJ284" s="32"/>
      <c r="PK284" s="32"/>
      <c r="PL284" s="32"/>
      <c r="PM284" s="32"/>
      <c r="PN284" s="32"/>
      <c r="PO284" s="32"/>
      <c r="PP284" s="32"/>
      <c r="PQ284" s="32"/>
      <c r="PR284" s="32"/>
      <c r="PS284" s="32"/>
      <c r="PT284" s="32"/>
      <c r="PU284" s="32"/>
      <c r="PV284" s="32"/>
      <c r="PW284" s="32"/>
      <c r="PX284" s="32"/>
      <c r="PY284" s="32"/>
      <c r="PZ284" s="32"/>
      <c r="QA284" s="32"/>
      <c r="QB284" s="32"/>
      <c r="QC284" s="32"/>
      <c r="QD284" s="32"/>
      <c r="QE284" s="32"/>
      <c r="QF284" s="32"/>
      <c r="QG284" s="32"/>
      <c r="QH284" s="32"/>
      <c r="QI284" s="32"/>
      <c r="QJ284" s="32"/>
      <c r="QK284" s="32"/>
      <c r="QL284" s="32"/>
      <c r="QM284" s="32"/>
      <c r="QN284" s="32"/>
      <c r="QO284" s="32"/>
      <c r="QP284" s="32"/>
      <c r="QQ284" s="32"/>
      <c r="QR284" s="32"/>
      <c r="QS284" s="32"/>
      <c r="QT284" s="32"/>
      <c r="QU284" s="32"/>
      <c r="QV284" s="32"/>
      <c r="QW284" s="32"/>
      <c r="QX284" s="32"/>
      <c r="QY284" s="32"/>
      <c r="QZ284" s="32"/>
      <c r="RA284" s="32"/>
      <c r="RB284" s="32"/>
      <c r="RC284" s="32"/>
      <c r="RD284" s="32"/>
      <c r="RE284" s="32"/>
      <c r="RF284" s="32"/>
      <c r="RG284" s="32"/>
      <c r="RH284" s="32"/>
      <c r="RI284" s="32"/>
      <c r="RJ284" s="32"/>
      <c r="RK284" s="32"/>
      <c r="RL284" s="32"/>
      <c r="RM284" s="32"/>
      <c r="RN284" s="32"/>
      <c r="RO284" s="32"/>
      <c r="RP284" s="32"/>
      <c r="RQ284" s="32"/>
      <c r="RR284" s="32"/>
      <c r="RS284" s="32"/>
      <c r="RT284" s="32"/>
      <c r="RU284" s="32"/>
      <c r="RV284" s="32"/>
      <c r="RW284" s="32"/>
      <c r="RX284" s="32"/>
      <c r="RY284" s="32"/>
      <c r="RZ284" s="32"/>
      <c r="SA284" s="32"/>
      <c r="SB284" s="32"/>
      <c r="SC284" s="32"/>
      <c r="SD284" s="32"/>
      <c r="SE284" s="32"/>
      <c r="SF284" s="32"/>
      <c r="SG284" s="32"/>
      <c r="SH284" s="32"/>
      <c r="SI284" s="32"/>
      <c r="SJ284" s="32"/>
      <c r="SK284" s="32"/>
      <c r="SL284" s="32"/>
      <c r="SM284" s="32"/>
      <c r="SN284" s="32"/>
      <c r="SO284" s="32"/>
      <c r="SP284" s="32"/>
      <c r="SQ284" s="32"/>
      <c r="SR284" s="32"/>
      <c r="SS284" s="32"/>
      <c r="ST284" s="32"/>
      <c r="SU284" s="32"/>
      <c r="SV284" s="32"/>
      <c r="SW284" s="32"/>
      <c r="SX284" s="32"/>
      <c r="SY284" s="32"/>
      <c r="SZ284" s="32"/>
      <c r="TA284" s="32"/>
      <c r="TB284" s="32"/>
      <c r="TC284" s="32"/>
      <c r="TD284" s="32"/>
      <c r="TE284" s="32"/>
      <c r="TF284" s="32"/>
      <c r="TG284" s="32"/>
      <c r="TH284" s="32"/>
      <c r="TI284" s="32"/>
      <c r="TJ284" s="32"/>
      <c r="TK284" s="32"/>
      <c r="TL284" s="32"/>
      <c r="TM284" s="32"/>
      <c r="TN284" s="32"/>
      <c r="TO284" s="32"/>
      <c r="TP284" s="32"/>
      <c r="TQ284" s="32"/>
      <c r="TR284" s="32"/>
      <c r="TS284" s="32"/>
      <c r="TT284" s="32"/>
      <c r="TU284" s="32"/>
      <c r="TV284" s="32"/>
      <c r="TW284" s="32"/>
      <c r="TX284" s="32"/>
      <c r="TY284" s="32"/>
      <c r="TZ284" s="32"/>
      <c r="UA284" s="32"/>
      <c r="UB284" s="32"/>
      <c r="UC284" s="32"/>
      <c r="UD284" s="32"/>
      <c r="UE284" s="32"/>
      <c r="UF284" s="32"/>
      <c r="UG284" s="32"/>
      <c r="UH284" s="32"/>
      <c r="UI284" s="32"/>
      <c r="UJ284" s="32"/>
      <c r="UK284" s="32"/>
      <c r="UL284" s="32"/>
      <c r="UM284" s="32"/>
      <c r="UN284" s="32"/>
      <c r="UO284" s="32"/>
      <c r="UP284" s="32"/>
      <c r="UQ284" s="32"/>
      <c r="UR284" s="32"/>
      <c r="US284" s="32"/>
      <c r="UT284" s="32"/>
      <c r="UU284" s="32"/>
      <c r="UV284" s="32"/>
      <c r="UW284" s="32"/>
      <c r="UX284" s="32"/>
      <c r="UY284" s="32"/>
      <c r="UZ284" s="32"/>
      <c r="VA284" s="32"/>
      <c r="VB284" s="32"/>
      <c r="VC284" s="32"/>
      <c r="VD284" s="32"/>
      <c r="VE284" s="32"/>
      <c r="VF284" s="32"/>
      <c r="VG284" s="32"/>
      <c r="VH284" s="32"/>
      <c r="VI284" s="32"/>
      <c r="VJ284" s="32"/>
      <c r="VK284" s="32"/>
      <c r="VL284" s="32"/>
      <c r="VM284" s="32"/>
      <c r="VN284" s="32"/>
      <c r="VO284" s="32"/>
      <c r="VP284" s="32"/>
      <c r="VQ284" s="32"/>
      <c r="VR284" s="32"/>
      <c r="VS284" s="32"/>
      <c r="VT284" s="32"/>
      <c r="VU284" s="32"/>
      <c r="VV284" s="32"/>
      <c r="VW284" s="32"/>
      <c r="VX284" s="32"/>
      <c r="VY284" s="32"/>
      <c r="VZ284" s="32"/>
      <c r="WA284" s="32"/>
      <c r="WB284" s="32"/>
      <c r="WC284" s="32"/>
      <c r="WD284" s="32"/>
      <c r="WE284" s="32"/>
      <c r="WF284" s="32"/>
      <c r="WG284" s="32"/>
      <c r="WH284" s="32"/>
      <c r="WI284" s="32"/>
      <c r="WJ284" s="32"/>
      <c r="WK284" s="32"/>
      <c r="WL284" s="32"/>
      <c r="WM284" s="32"/>
      <c r="WN284" s="32"/>
      <c r="WO284" s="32"/>
      <c r="WP284" s="32"/>
      <c r="WQ284" s="32"/>
      <c r="WR284" s="32"/>
      <c r="WS284" s="32"/>
      <c r="WT284" s="32"/>
      <c r="WU284" s="32"/>
      <c r="WV284" s="32"/>
      <c r="WW284" s="32"/>
      <c r="WX284" s="32"/>
      <c r="WY284" s="32"/>
      <c r="WZ284" s="32"/>
      <c r="XA284" s="32"/>
      <c r="XB284" s="32"/>
      <c r="XC284" s="32"/>
      <c r="XD284" s="32"/>
      <c r="XE284" s="32"/>
      <c r="XF284" s="32"/>
      <c r="XG284" s="32"/>
      <c r="XH284" s="32"/>
      <c r="XI284" s="32"/>
      <c r="XJ284" s="32"/>
      <c r="XK284" s="32"/>
      <c r="XL284" s="32"/>
      <c r="XM284" s="32"/>
      <c r="XN284" s="32"/>
      <c r="XO284" s="32"/>
      <c r="XP284" s="32"/>
      <c r="XQ284" s="32"/>
      <c r="XR284" s="32"/>
      <c r="XS284" s="32"/>
      <c r="XT284" s="32"/>
      <c r="XU284" s="32"/>
      <c r="XV284" s="32"/>
      <c r="XW284" s="32"/>
      <c r="XX284" s="32"/>
      <c r="XY284" s="32"/>
      <c r="XZ284" s="32"/>
      <c r="YA284" s="32"/>
      <c r="YB284" s="32"/>
      <c r="YC284" s="32"/>
      <c r="YD284" s="32"/>
      <c r="YE284" s="32"/>
      <c r="YF284" s="32"/>
      <c r="YG284" s="32"/>
      <c r="YH284" s="32"/>
      <c r="YI284" s="32"/>
      <c r="YJ284" s="32"/>
      <c r="YK284" s="32"/>
      <c r="YL284" s="32"/>
      <c r="YM284" s="32"/>
      <c r="YN284" s="32"/>
      <c r="YO284" s="32"/>
      <c r="YP284" s="32"/>
      <c r="YQ284" s="32"/>
      <c r="YR284" s="32"/>
      <c r="YS284" s="32"/>
      <c r="YT284" s="32"/>
      <c r="YU284" s="32"/>
      <c r="YV284" s="32"/>
      <c r="YW284" s="32"/>
      <c r="YX284" s="32"/>
      <c r="YY284" s="32"/>
      <c r="YZ284" s="32"/>
      <c r="ZA284" s="32"/>
      <c r="ZB284" s="32"/>
      <c r="ZC284" s="32"/>
      <c r="ZD284" s="32"/>
      <c r="ZE284" s="32"/>
      <c r="ZF284" s="32"/>
      <c r="ZG284" s="32"/>
      <c r="ZH284" s="32"/>
      <c r="ZI284" s="32"/>
      <c r="ZJ284" s="32"/>
      <c r="ZK284" s="32"/>
      <c r="ZL284" s="32"/>
      <c r="ZM284" s="32"/>
      <c r="ZN284" s="32"/>
      <c r="ZO284" s="32"/>
      <c r="ZP284" s="32"/>
      <c r="ZQ284" s="32"/>
      <c r="ZR284" s="32"/>
      <c r="ZS284" s="32"/>
      <c r="ZT284" s="32"/>
      <c r="ZU284" s="32"/>
      <c r="ZV284" s="32"/>
      <c r="ZW284" s="32"/>
      <c r="ZX284" s="32"/>
      <c r="ZY284" s="32"/>
      <c r="ZZ284" s="32"/>
      <c r="AAA284" s="32"/>
      <c r="AAB284" s="32"/>
      <c r="AAC284" s="32"/>
      <c r="AAD284" s="32"/>
      <c r="AAE284" s="32"/>
      <c r="AAF284" s="32"/>
      <c r="AAG284" s="32"/>
      <c r="AAH284" s="32"/>
      <c r="AAI284" s="32"/>
      <c r="AAJ284" s="32"/>
      <c r="AAK284" s="32"/>
      <c r="AAL284" s="32"/>
      <c r="AAM284" s="32"/>
      <c r="AAN284" s="32"/>
      <c r="AAO284" s="32"/>
      <c r="AAP284" s="32"/>
      <c r="AAQ284" s="32"/>
      <c r="AAR284" s="32"/>
      <c r="AAS284" s="32"/>
      <c r="AAT284" s="32"/>
      <c r="AAU284" s="32"/>
      <c r="AAV284" s="32"/>
      <c r="AAW284" s="32"/>
      <c r="AAX284" s="32"/>
      <c r="AAY284" s="32"/>
      <c r="AAZ284" s="32"/>
      <c r="ABA284" s="32"/>
      <c r="ABB284" s="32"/>
      <c r="ABC284" s="32"/>
      <c r="ABD284" s="32"/>
      <c r="ABE284" s="32"/>
      <c r="ABF284" s="32"/>
      <c r="ABG284" s="32"/>
      <c r="ABH284" s="32"/>
      <c r="ABI284" s="32"/>
      <c r="ABJ284" s="32"/>
      <c r="ABK284" s="32"/>
      <c r="ABL284" s="32"/>
      <c r="ABM284" s="32"/>
      <c r="ABN284" s="32"/>
      <c r="ABO284" s="32"/>
      <c r="ABP284" s="32"/>
      <c r="ABQ284" s="32"/>
      <c r="ABR284" s="32"/>
      <c r="ABS284" s="32"/>
      <c r="ABT284" s="32"/>
      <c r="ABU284" s="32"/>
      <c r="ABV284" s="32"/>
      <c r="ABW284" s="32"/>
      <c r="ABX284" s="32"/>
      <c r="ABY284" s="32"/>
      <c r="ABZ284" s="32"/>
      <c r="ACA284" s="32"/>
      <c r="ACB284" s="32"/>
      <c r="ACC284" s="32"/>
      <c r="ACD284" s="32"/>
      <c r="ACE284" s="32"/>
      <c r="ACF284" s="32"/>
      <c r="ACG284" s="32"/>
      <c r="ACH284" s="32"/>
      <c r="ACI284" s="32"/>
      <c r="ACJ284" s="32"/>
      <c r="ACK284" s="32"/>
      <c r="ACL284" s="32"/>
      <c r="ACM284" s="32"/>
      <c r="ACN284" s="32"/>
      <c r="ACO284" s="32"/>
      <c r="ACP284" s="32"/>
      <c r="ACQ284" s="32"/>
      <c r="ACR284" s="32"/>
      <c r="ACS284" s="32"/>
      <c r="ACT284" s="32"/>
      <c r="ACU284" s="32"/>
      <c r="ACV284" s="32"/>
      <c r="ACW284" s="32"/>
      <c r="ACX284" s="32"/>
      <c r="ACY284" s="32"/>
      <c r="ACZ284" s="32"/>
      <c r="ADA284" s="32"/>
      <c r="ADB284" s="32"/>
      <c r="ADC284" s="32"/>
      <c r="ADD284" s="32"/>
      <c r="ADE284" s="32"/>
      <c r="ADF284" s="32"/>
      <c r="ADG284" s="32"/>
      <c r="ADH284" s="32"/>
      <c r="ADI284" s="32"/>
      <c r="ADJ284" s="32"/>
      <c r="ADK284" s="32"/>
      <c r="ADL284" s="32"/>
      <c r="ADM284" s="32"/>
      <c r="ADN284" s="32"/>
      <c r="ADO284" s="32"/>
      <c r="ADP284" s="32"/>
      <c r="ADQ284" s="32"/>
      <c r="ADR284" s="32"/>
      <c r="ADS284" s="32"/>
      <c r="ADT284" s="32"/>
      <c r="ADU284" s="32"/>
      <c r="ADV284" s="32"/>
      <c r="ADW284" s="32"/>
      <c r="ADX284" s="32"/>
      <c r="ADY284" s="32"/>
      <c r="ADZ284" s="32"/>
      <c r="AEA284" s="32"/>
      <c r="AEB284" s="32"/>
      <c r="AEC284" s="32"/>
      <c r="AED284" s="32"/>
      <c r="AEE284" s="32"/>
      <c r="AEF284" s="32"/>
      <c r="AEG284" s="32"/>
      <c r="AEH284" s="32"/>
      <c r="AEI284" s="32"/>
      <c r="AEJ284" s="32"/>
      <c r="AEK284" s="32"/>
      <c r="AEL284" s="32"/>
      <c r="AEM284" s="32"/>
      <c r="AEN284" s="32"/>
      <c r="AEO284" s="32"/>
      <c r="AEP284" s="32"/>
      <c r="AEQ284" s="32"/>
      <c r="AER284" s="32"/>
      <c r="AES284" s="32"/>
      <c r="AET284" s="32"/>
      <c r="AEU284" s="32"/>
      <c r="AEV284" s="32"/>
      <c r="AEW284" s="32"/>
      <c r="AEX284" s="32"/>
      <c r="AEY284" s="32"/>
      <c r="AEZ284" s="32"/>
      <c r="AFA284" s="32"/>
      <c r="AFB284" s="32"/>
      <c r="AFC284" s="32"/>
      <c r="AFD284" s="32"/>
      <c r="AFE284" s="32"/>
      <c r="AFF284" s="32"/>
      <c r="AFG284" s="32"/>
      <c r="AFH284" s="32"/>
      <c r="AFI284" s="32"/>
      <c r="AFJ284" s="32"/>
      <c r="AFK284" s="32"/>
      <c r="AFL284" s="32"/>
      <c r="AFM284" s="32"/>
      <c r="AFN284" s="32"/>
      <c r="AFO284" s="32"/>
      <c r="AFP284" s="32"/>
      <c r="AFQ284" s="32"/>
      <c r="AFR284" s="32"/>
      <c r="AFS284" s="32"/>
      <c r="AFT284" s="32"/>
      <c r="AFU284" s="32"/>
      <c r="AFV284" s="32"/>
      <c r="AFW284" s="32"/>
      <c r="AFX284" s="32"/>
      <c r="AFY284" s="32"/>
      <c r="AFZ284" s="32"/>
      <c r="AGA284" s="32"/>
      <c r="AGB284" s="32"/>
      <c r="AGC284" s="32"/>
      <c r="AGD284" s="32"/>
      <c r="AGE284" s="32"/>
      <c r="AGF284" s="32"/>
      <c r="AGG284" s="32"/>
      <c r="AGH284" s="32"/>
      <c r="AGI284" s="32"/>
      <c r="AGJ284" s="32"/>
      <c r="AGK284" s="32"/>
      <c r="AGL284" s="32"/>
      <c r="AGM284" s="32"/>
      <c r="AGN284" s="32"/>
      <c r="AGO284" s="32"/>
      <c r="AGP284" s="32"/>
      <c r="AGQ284" s="32"/>
      <c r="AGR284" s="32"/>
      <c r="AGS284" s="32"/>
      <c r="AGT284" s="32"/>
      <c r="AGU284" s="32"/>
      <c r="AGV284" s="32"/>
      <c r="AGW284" s="32"/>
      <c r="AGX284" s="32"/>
      <c r="AGY284" s="32"/>
      <c r="AGZ284" s="32"/>
      <c r="AHA284" s="32"/>
      <c r="AHB284" s="32"/>
      <c r="AHC284" s="32"/>
      <c r="AHD284" s="32"/>
      <c r="AHE284" s="32"/>
      <c r="AHF284" s="32"/>
      <c r="AHG284" s="32"/>
      <c r="AHH284" s="32"/>
      <c r="AHI284" s="32"/>
      <c r="AHJ284" s="32"/>
      <c r="AHK284" s="32"/>
      <c r="AHL284" s="32"/>
      <c r="AHM284" s="32"/>
      <c r="AHN284" s="32"/>
      <c r="AHO284" s="32"/>
      <c r="AHP284" s="32"/>
      <c r="AHQ284" s="32"/>
      <c r="AHR284" s="32"/>
      <c r="AHS284" s="32"/>
      <c r="AHT284" s="32"/>
      <c r="AHU284" s="32"/>
      <c r="AHV284" s="32"/>
      <c r="AHW284" s="32"/>
      <c r="AHX284" s="32"/>
      <c r="AHY284" s="32"/>
      <c r="AHZ284" s="32"/>
      <c r="AIA284" s="32"/>
      <c r="AIB284" s="32"/>
      <c r="AIC284" s="32"/>
      <c r="AID284" s="32"/>
      <c r="AIE284" s="32"/>
      <c r="AIF284" s="32"/>
      <c r="AIG284" s="32"/>
      <c r="AIH284" s="32"/>
      <c r="AII284" s="32"/>
      <c r="AIJ284" s="32"/>
      <c r="AIK284" s="32"/>
      <c r="AIL284" s="32"/>
      <c r="AIM284" s="32"/>
      <c r="AIN284" s="32"/>
      <c r="AIO284" s="32"/>
      <c r="AIP284" s="32"/>
      <c r="AIQ284" s="32"/>
      <c r="AIR284" s="32"/>
      <c r="AIS284" s="32"/>
      <c r="AIT284" s="32"/>
      <c r="AIU284" s="32"/>
      <c r="AIV284" s="32"/>
      <c r="AIW284" s="32"/>
      <c r="AIX284" s="32"/>
      <c r="AIY284" s="32"/>
      <c r="AIZ284" s="32"/>
      <c r="AJA284" s="32"/>
      <c r="AJB284" s="32"/>
      <c r="AJC284" s="32"/>
      <c r="AJD284" s="32"/>
      <c r="AJE284" s="32"/>
      <c r="AJF284" s="32"/>
      <c r="AJG284" s="32"/>
      <c r="AJH284" s="32"/>
      <c r="AJI284" s="32"/>
      <c r="AJJ284" s="32"/>
      <c r="AJK284" s="32"/>
      <c r="AJL284" s="32"/>
      <c r="AJM284" s="32"/>
      <c r="AJN284" s="32"/>
      <c r="AJO284" s="32"/>
      <c r="AJP284" s="32"/>
      <c r="AJQ284" s="32"/>
      <c r="AJR284" s="32"/>
      <c r="AJS284" s="32"/>
      <c r="AJT284" s="32"/>
      <c r="AJU284" s="32"/>
      <c r="AJV284" s="32"/>
      <c r="AJW284" s="32"/>
      <c r="AJX284" s="32"/>
      <c r="AJY284" s="32"/>
      <c r="AJZ284" s="32"/>
      <c r="AKA284" s="32"/>
      <c r="AKB284" s="32"/>
      <c r="AKC284" s="32"/>
      <c r="AKD284" s="32"/>
      <c r="AKE284" s="32"/>
      <c r="AKF284" s="32"/>
      <c r="AKG284" s="32"/>
      <c r="AKH284" s="32"/>
      <c r="AKI284" s="32"/>
      <c r="AKJ284" s="32"/>
      <c r="AKK284" s="32"/>
      <c r="AKL284" s="32"/>
      <c r="AKM284" s="32"/>
      <c r="AKN284" s="32"/>
      <c r="AKO284" s="32"/>
      <c r="AKP284" s="32"/>
      <c r="AKQ284" s="32"/>
      <c r="AKR284" s="32"/>
      <c r="AKS284" s="32"/>
      <c r="AKT284" s="32"/>
      <c r="AKU284" s="32"/>
      <c r="AKV284" s="32"/>
      <c r="AKW284" s="32"/>
      <c r="AKX284" s="32"/>
      <c r="AKY284" s="32"/>
      <c r="AKZ284" s="32"/>
      <c r="ALA284" s="32"/>
      <c r="ALB284" s="32"/>
      <c r="ALC284" s="32"/>
      <c r="ALD284" s="32"/>
      <c r="ALE284" s="32"/>
      <c r="ALF284" s="32"/>
      <c r="ALG284" s="32"/>
      <c r="ALH284" s="32"/>
      <c r="ALI284" s="32"/>
      <c r="ALJ284" s="32"/>
      <c r="ALK284" s="32"/>
      <c r="ALL284" s="32"/>
      <c r="ALM284" s="32"/>
      <c r="ALN284" s="32"/>
      <c r="ALO284" s="32"/>
      <c r="ALP284" s="32"/>
      <c r="ALQ284" s="32"/>
      <c r="ALR284" s="32"/>
      <c r="ALS284" s="32"/>
      <c r="ALT284" s="32"/>
      <c r="ALU284" s="32"/>
      <c r="ALV284" s="32"/>
      <c r="ALW284" s="32"/>
      <c r="ALX284" s="32"/>
      <c r="ALY284" s="32"/>
      <c r="ALZ284" s="32"/>
      <c r="AMA284" s="32"/>
      <c r="AMB284" s="32"/>
      <c r="AMC284" s="32"/>
      <c r="AMD284" s="32"/>
      <c r="AME284" s="32"/>
      <c r="AMF284" s="32"/>
      <c r="AMG284" s="32"/>
      <c r="AMH284" s="32"/>
      <c r="AMI284" s="32"/>
      <c r="AMJ284" s="32"/>
      <c r="AMK284" s="32"/>
      <c r="AML284" s="32"/>
      <c r="AMM284" s="32"/>
      <c r="AMN284" s="32"/>
      <c r="AMO284" s="32"/>
      <c r="AMP284" s="32"/>
      <c r="AMQ284" s="32"/>
      <c r="AMR284" s="32"/>
      <c r="AMS284" s="32"/>
      <c r="AMT284" s="32"/>
      <c r="AMU284" s="32"/>
      <c r="AMV284" s="32"/>
      <c r="AMW284" s="32"/>
    </row>
    <row r="285" spans="1:1037" ht="129" hidden="1" thickTop="1" thickBot="1" x14ac:dyDescent="0.25">
      <c r="A285" s="23" t="s">
        <v>438</v>
      </c>
      <c r="B285" s="23" t="s">
        <v>1380</v>
      </c>
      <c r="C285" s="23" t="s">
        <v>1405</v>
      </c>
      <c r="D285" s="23" t="s">
        <v>83</v>
      </c>
      <c r="E285" s="23" t="s">
        <v>1049</v>
      </c>
      <c r="F285" s="23" t="s">
        <v>1645</v>
      </c>
      <c r="G285" s="23" t="s">
        <v>1062</v>
      </c>
      <c r="H285" s="23" t="s">
        <v>1055</v>
      </c>
      <c r="I285" s="24" t="s">
        <v>1414</v>
      </c>
      <c r="J285" s="189" t="str">
        <f>+VLOOKUP(I285,Feuil1!A:C,2,FALSE)</f>
        <v>R1-1-1-6</v>
      </c>
      <c r="K285" s="24" t="s">
        <v>1415</v>
      </c>
      <c r="L285" s="29"/>
      <c r="M285" s="59">
        <v>2</v>
      </c>
      <c r="N285" s="60">
        <v>2</v>
      </c>
      <c r="O285" s="42">
        <f t="shared" si="20"/>
        <v>4</v>
      </c>
      <c r="P285" s="42">
        <f t="shared" si="21"/>
        <v>2</v>
      </c>
      <c r="Q285" s="44" t="s">
        <v>1416</v>
      </c>
      <c r="R285" s="59">
        <v>5</v>
      </c>
      <c r="S285" s="25" t="s">
        <v>1417</v>
      </c>
      <c r="T285" s="59">
        <v>5</v>
      </c>
      <c r="U285" s="25"/>
      <c r="V285" s="59">
        <v>5</v>
      </c>
      <c r="W285" s="41">
        <f t="shared" si="22"/>
        <v>15</v>
      </c>
      <c r="X285" s="50">
        <f t="shared" si="23"/>
        <v>1</v>
      </c>
      <c r="Y285" s="52">
        <f t="shared" si="24"/>
        <v>2</v>
      </c>
      <c r="Z285" s="23"/>
      <c r="AA285" s="120"/>
      <c r="AB285" s="29"/>
      <c r="AC285" s="29"/>
      <c r="AD285" s="29"/>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c r="BT285" s="32"/>
      <c r="BU285" s="32"/>
      <c r="BV285" s="32"/>
      <c r="BW285" s="32"/>
      <c r="BX285" s="32"/>
      <c r="BY285" s="32"/>
      <c r="BZ285" s="32"/>
      <c r="CA285" s="32"/>
      <c r="CB285" s="32"/>
      <c r="CC285" s="32"/>
      <c r="CD285" s="32"/>
      <c r="CE285" s="32"/>
      <c r="CF285" s="32"/>
      <c r="CG285" s="32"/>
      <c r="CH285" s="32"/>
      <c r="CI285" s="32"/>
      <c r="CJ285" s="32"/>
      <c r="CK285" s="32"/>
      <c r="CL285" s="32"/>
      <c r="CM285" s="32"/>
      <c r="CN285" s="32"/>
      <c r="CO285" s="32"/>
      <c r="CP285" s="32"/>
      <c r="CQ285" s="32"/>
      <c r="CR285" s="32"/>
      <c r="CS285" s="32"/>
      <c r="CT285" s="32"/>
      <c r="CU285" s="32"/>
      <c r="CV285" s="32"/>
      <c r="CW285" s="32"/>
      <c r="CX285" s="32"/>
      <c r="CY285" s="32"/>
      <c r="CZ285" s="32"/>
      <c r="DA285" s="32"/>
      <c r="DB285" s="32"/>
      <c r="DC285" s="32"/>
      <c r="DD285" s="32"/>
      <c r="DE285" s="32"/>
      <c r="DF285" s="32"/>
      <c r="DG285" s="32"/>
      <c r="DH285" s="32"/>
      <c r="DI285" s="32"/>
      <c r="DJ285" s="32"/>
      <c r="DK285" s="32"/>
      <c r="DL285" s="32"/>
      <c r="DM285" s="32"/>
      <c r="DN285" s="32"/>
      <c r="DO285" s="32"/>
      <c r="DP285" s="32"/>
      <c r="DQ285" s="32"/>
      <c r="DR285" s="32"/>
      <c r="DS285" s="32"/>
      <c r="DT285" s="32"/>
      <c r="DU285" s="32"/>
      <c r="DV285" s="32"/>
      <c r="DW285" s="32"/>
      <c r="DX285" s="32"/>
      <c r="DY285" s="32"/>
      <c r="DZ285" s="32"/>
      <c r="EA285" s="32"/>
      <c r="EB285" s="32"/>
      <c r="EC285" s="32"/>
      <c r="ED285" s="32"/>
      <c r="EE285" s="32"/>
      <c r="EF285" s="32"/>
      <c r="EG285" s="32"/>
      <c r="EH285" s="32"/>
      <c r="EI285" s="32"/>
      <c r="EJ285" s="32"/>
      <c r="EK285" s="32"/>
      <c r="EL285" s="32"/>
      <c r="EM285" s="32"/>
      <c r="EN285" s="32"/>
      <c r="EO285" s="32"/>
      <c r="EP285" s="32"/>
      <c r="EQ285" s="32"/>
      <c r="ER285" s="32"/>
      <c r="ES285" s="32"/>
      <c r="ET285" s="32"/>
      <c r="EU285" s="32"/>
      <c r="EV285" s="32"/>
      <c r="EW285" s="32"/>
      <c r="EX285" s="32"/>
      <c r="EY285" s="32"/>
      <c r="EZ285" s="32"/>
      <c r="FA285" s="32"/>
      <c r="FB285" s="32"/>
      <c r="FC285" s="32"/>
      <c r="FD285" s="32"/>
      <c r="FE285" s="32"/>
      <c r="FF285" s="32"/>
      <c r="FG285" s="32"/>
      <c r="FH285" s="32"/>
      <c r="FI285" s="32"/>
      <c r="FJ285" s="32"/>
      <c r="FK285" s="32"/>
      <c r="FL285" s="32"/>
      <c r="FM285" s="32"/>
      <c r="FN285" s="32"/>
      <c r="FO285" s="32"/>
      <c r="FP285" s="32"/>
      <c r="FQ285" s="32"/>
      <c r="FR285" s="32"/>
      <c r="FS285" s="32"/>
      <c r="FT285" s="32"/>
      <c r="FU285" s="32"/>
      <c r="FV285" s="32"/>
      <c r="FW285" s="32"/>
      <c r="FX285" s="32"/>
      <c r="FY285" s="32"/>
      <c r="FZ285" s="32"/>
      <c r="GA285" s="32"/>
      <c r="GB285" s="32"/>
      <c r="GC285" s="32"/>
      <c r="GD285" s="32"/>
      <c r="GE285" s="32"/>
      <c r="GF285" s="32"/>
      <c r="GG285" s="32"/>
      <c r="GH285" s="32"/>
      <c r="GI285" s="32"/>
      <c r="GJ285" s="32"/>
      <c r="GK285" s="32"/>
      <c r="GL285" s="32"/>
      <c r="GM285" s="32"/>
      <c r="GN285" s="32"/>
      <c r="GO285" s="32"/>
      <c r="GP285" s="32"/>
      <c r="GQ285" s="32"/>
      <c r="GR285" s="32"/>
      <c r="GS285" s="32"/>
      <c r="GT285" s="32"/>
      <c r="GU285" s="32"/>
      <c r="GV285" s="32"/>
      <c r="GW285" s="32"/>
      <c r="GX285" s="32"/>
      <c r="GY285" s="32"/>
      <c r="GZ285" s="32"/>
      <c r="HA285" s="32"/>
      <c r="HB285" s="32"/>
      <c r="HC285" s="32"/>
      <c r="HD285" s="32"/>
      <c r="HE285" s="32"/>
      <c r="HF285" s="32"/>
      <c r="HG285" s="32"/>
      <c r="HH285" s="32"/>
      <c r="HI285" s="32"/>
      <c r="HJ285" s="32"/>
      <c r="HK285" s="32"/>
      <c r="HL285" s="32"/>
      <c r="HM285" s="32"/>
      <c r="HN285" s="32"/>
      <c r="HO285" s="32"/>
      <c r="HP285" s="32"/>
      <c r="HQ285" s="32"/>
      <c r="HR285" s="32"/>
      <c r="HS285" s="32"/>
      <c r="HT285" s="32"/>
      <c r="HU285" s="32"/>
      <c r="HV285" s="32"/>
      <c r="HW285" s="32"/>
      <c r="HX285" s="32"/>
      <c r="HY285" s="32"/>
      <c r="HZ285" s="32"/>
      <c r="IA285" s="32"/>
      <c r="IB285" s="32"/>
      <c r="IC285" s="32"/>
      <c r="ID285" s="32"/>
      <c r="IE285" s="32"/>
      <c r="IF285" s="32"/>
      <c r="IG285" s="32"/>
      <c r="IH285" s="32"/>
      <c r="II285" s="32"/>
      <c r="IJ285" s="32"/>
      <c r="IK285" s="32"/>
      <c r="IL285" s="32"/>
      <c r="IM285" s="32"/>
      <c r="IN285" s="32"/>
      <c r="IO285" s="32"/>
      <c r="IP285" s="32"/>
      <c r="IQ285" s="32"/>
      <c r="IR285" s="32"/>
      <c r="IS285" s="32"/>
      <c r="IT285" s="32"/>
      <c r="IU285" s="32"/>
      <c r="IV285" s="32"/>
      <c r="IW285" s="32"/>
      <c r="IX285" s="32"/>
      <c r="IY285" s="32"/>
      <c r="IZ285" s="32"/>
      <c r="JA285" s="32"/>
      <c r="JB285" s="32"/>
      <c r="JC285" s="32"/>
      <c r="JD285" s="32"/>
      <c r="JE285" s="32"/>
      <c r="JF285" s="32"/>
      <c r="JG285" s="32"/>
      <c r="JH285" s="32"/>
      <c r="JI285" s="32"/>
      <c r="JJ285" s="32"/>
      <c r="JK285" s="32"/>
      <c r="JL285" s="32"/>
      <c r="JM285" s="32"/>
      <c r="JN285" s="32"/>
      <c r="JO285" s="32"/>
      <c r="JP285" s="32"/>
      <c r="JQ285" s="32"/>
      <c r="JR285" s="32"/>
      <c r="JS285" s="32"/>
      <c r="JT285" s="32"/>
      <c r="JU285" s="32"/>
      <c r="JV285" s="32"/>
      <c r="JW285" s="32"/>
      <c r="JX285" s="32"/>
      <c r="JY285" s="32"/>
      <c r="JZ285" s="32"/>
      <c r="KA285" s="32"/>
      <c r="KB285" s="32"/>
      <c r="KC285" s="32"/>
      <c r="KD285" s="32"/>
      <c r="KE285" s="32"/>
      <c r="KF285" s="32"/>
      <c r="KG285" s="32"/>
      <c r="KH285" s="32"/>
      <c r="KI285" s="32"/>
      <c r="KJ285" s="32"/>
      <c r="KK285" s="32"/>
      <c r="KL285" s="32"/>
      <c r="KM285" s="32"/>
      <c r="KN285" s="32"/>
      <c r="KO285" s="32"/>
      <c r="KP285" s="32"/>
      <c r="KQ285" s="32"/>
      <c r="KR285" s="32"/>
      <c r="KS285" s="32"/>
      <c r="KT285" s="32"/>
      <c r="KU285" s="32"/>
      <c r="KV285" s="32"/>
      <c r="KW285" s="32"/>
      <c r="KX285" s="32"/>
      <c r="KY285" s="32"/>
      <c r="KZ285" s="32"/>
      <c r="LA285" s="32"/>
      <c r="LB285" s="32"/>
      <c r="LC285" s="32"/>
      <c r="LD285" s="32"/>
      <c r="LE285" s="32"/>
      <c r="LF285" s="32"/>
      <c r="LG285" s="32"/>
      <c r="LH285" s="32"/>
      <c r="LI285" s="32"/>
      <c r="LJ285" s="32"/>
      <c r="LK285" s="32"/>
      <c r="LL285" s="32"/>
      <c r="LM285" s="32"/>
      <c r="LN285" s="32"/>
      <c r="LO285" s="32"/>
      <c r="LP285" s="32"/>
      <c r="LQ285" s="32"/>
      <c r="LR285" s="32"/>
      <c r="LS285" s="32"/>
      <c r="LT285" s="32"/>
      <c r="LU285" s="32"/>
      <c r="LV285" s="32"/>
      <c r="LW285" s="32"/>
      <c r="LX285" s="32"/>
      <c r="LY285" s="32"/>
      <c r="LZ285" s="32"/>
      <c r="MA285" s="32"/>
      <c r="MB285" s="32"/>
      <c r="MC285" s="32"/>
      <c r="MD285" s="32"/>
      <c r="ME285" s="32"/>
      <c r="MF285" s="32"/>
      <c r="MG285" s="32"/>
      <c r="MH285" s="32"/>
      <c r="MI285" s="32"/>
      <c r="MJ285" s="32"/>
      <c r="MK285" s="32"/>
      <c r="ML285" s="32"/>
      <c r="MM285" s="32"/>
      <c r="MN285" s="32"/>
      <c r="MO285" s="32"/>
      <c r="MP285" s="32"/>
      <c r="MQ285" s="32"/>
      <c r="MR285" s="32"/>
      <c r="MS285" s="32"/>
      <c r="MT285" s="32"/>
      <c r="MU285" s="32"/>
      <c r="MV285" s="32"/>
      <c r="MW285" s="32"/>
      <c r="MX285" s="32"/>
      <c r="MY285" s="32"/>
      <c r="MZ285" s="32"/>
      <c r="NA285" s="32"/>
      <c r="NB285" s="32"/>
      <c r="NC285" s="32"/>
      <c r="ND285" s="32"/>
      <c r="NE285" s="32"/>
      <c r="NF285" s="32"/>
      <c r="NG285" s="32"/>
      <c r="NH285" s="32"/>
      <c r="NI285" s="32"/>
      <c r="NJ285" s="32"/>
      <c r="NK285" s="32"/>
      <c r="NL285" s="32"/>
      <c r="NM285" s="32"/>
      <c r="NN285" s="32"/>
      <c r="NO285" s="32"/>
      <c r="NP285" s="32"/>
      <c r="NQ285" s="32"/>
      <c r="NR285" s="32"/>
      <c r="NS285" s="32"/>
      <c r="NT285" s="32"/>
      <c r="NU285" s="32"/>
      <c r="NV285" s="32"/>
      <c r="NW285" s="32"/>
      <c r="NX285" s="32"/>
      <c r="NY285" s="32"/>
      <c r="NZ285" s="32"/>
      <c r="OA285" s="32"/>
      <c r="OB285" s="32"/>
      <c r="OC285" s="32"/>
      <c r="OD285" s="32"/>
      <c r="OE285" s="32"/>
      <c r="OF285" s="32"/>
      <c r="OG285" s="32"/>
      <c r="OH285" s="32"/>
      <c r="OI285" s="32"/>
      <c r="OJ285" s="32"/>
      <c r="OK285" s="32"/>
      <c r="OL285" s="32"/>
      <c r="OM285" s="32"/>
      <c r="ON285" s="32"/>
      <c r="OO285" s="32"/>
      <c r="OP285" s="32"/>
      <c r="OQ285" s="32"/>
      <c r="OR285" s="32"/>
      <c r="OS285" s="32"/>
      <c r="OT285" s="32"/>
      <c r="OU285" s="32"/>
      <c r="OV285" s="32"/>
      <c r="OW285" s="32"/>
      <c r="OX285" s="32"/>
      <c r="OY285" s="32"/>
      <c r="OZ285" s="32"/>
      <c r="PA285" s="32"/>
      <c r="PB285" s="32"/>
      <c r="PC285" s="32"/>
      <c r="PD285" s="32"/>
      <c r="PE285" s="32"/>
      <c r="PF285" s="32"/>
      <c r="PG285" s="32"/>
      <c r="PH285" s="32"/>
      <c r="PI285" s="32"/>
      <c r="PJ285" s="32"/>
      <c r="PK285" s="32"/>
      <c r="PL285" s="32"/>
      <c r="PM285" s="32"/>
      <c r="PN285" s="32"/>
      <c r="PO285" s="32"/>
      <c r="PP285" s="32"/>
      <c r="PQ285" s="32"/>
      <c r="PR285" s="32"/>
      <c r="PS285" s="32"/>
      <c r="PT285" s="32"/>
      <c r="PU285" s="32"/>
      <c r="PV285" s="32"/>
      <c r="PW285" s="32"/>
      <c r="PX285" s="32"/>
      <c r="PY285" s="32"/>
      <c r="PZ285" s="32"/>
      <c r="QA285" s="32"/>
      <c r="QB285" s="32"/>
      <c r="QC285" s="32"/>
      <c r="QD285" s="32"/>
      <c r="QE285" s="32"/>
      <c r="QF285" s="32"/>
      <c r="QG285" s="32"/>
      <c r="QH285" s="32"/>
      <c r="QI285" s="32"/>
      <c r="QJ285" s="32"/>
      <c r="QK285" s="32"/>
      <c r="QL285" s="32"/>
      <c r="QM285" s="32"/>
      <c r="QN285" s="32"/>
      <c r="QO285" s="32"/>
      <c r="QP285" s="32"/>
      <c r="QQ285" s="32"/>
      <c r="QR285" s="32"/>
      <c r="QS285" s="32"/>
      <c r="QT285" s="32"/>
      <c r="QU285" s="32"/>
      <c r="QV285" s="32"/>
      <c r="QW285" s="32"/>
      <c r="QX285" s="32"/>
      <c r="QY285" s="32"/>
      <c r="QZ285" s="32"/>
      <c r="RA285" s="32"/>
      <c r="RB285" s="32"/>
      <c r="RC285" s="32"/>
      <c r="RD285" s="32"/>
      <c r="RE285" s="32"/>
      <c r="RF285" s="32"/>
      <c r="RG285" s="32"/>
      <c r="RH285" s="32"/>
      <c r="RI285" s="32"/>
      <c r="RJ285" s="32"/>
      <c r="RK285" s="32"/>
      <c r="RL285" s="32"/>
      <c r="RM285" s="32"/>
      <c r="RN285" s="32"/>
      <c r="RO285" s="32"/>
      <c r="RP285" s="32"/>
      <c r="RQ285" s="32"/>
      <c r="RR285" s="32"/>
      <c r="RS285" s="32"/>
      <c r="RT285" s="32"/>
      <c r="RU285" s="32"/>
      <c r="RV285" s="32"/>
      <c r="RW285" s="32"/>
      <c r="RX285" s="32"/>
      <c r="RY285" s="32"/>
      <c r="RZ285" s="32"/>
      <c r="SA285" s="32"/>
      <c r="SB285" s="32"/>
      <c r="SC285" s="32"/>
      <c r="SD285" s="32"/>
      <c r="SE285" s="32"/>
      <c r="SF285" s="32"/>
      <c r="SG285" s="32"/>
      <c r="SH285" s="32"/>
      <c r="SI285" s="32"/>
      <c r="SJ285" s="32"/>
      <c r="SK285" s="32"/>
      <c r="SL285" s="32"/>
      <c r="SM285" s="32"/>
      <c r="SN285" s="32"/>
      <c r="SO285" s="32"/>
      <c r="SP285" s="32"/>
      <c r="SQ285" s="32"/>
      <c r="SR285" s="32"/>
      <c r="SS285" s="32"/>
      <c r="ST285" s="32"/>
      <c r="SU285" s="32"/>
      <c r="SV285" s="32"/>
      <c r="SW285" s="32"/>
      <c r="SX285" s="32"/>
      <c r="SY285" s="32"/>
      <c r="SZ285" s="32"/>
      <c r="TA285" s="32"/>
      <c r="TB285" s="32"/>
      <c r="TC285" s="32"/>
      <c r="TD285" s="32"/>
      <c r="TE285" s="32"/>
      <c r="TF285" s="32"/>
      <c r="TG285" s="32"/>
      <c r="TH285" s="32"/>
      <c r="TI285" s="32"/>
      <c r="TJ285" s="32"/>
      <c r="TK285" s="32"/>
      <c r="TL285" s="32"/>
      <c r="TM285" s="32"/>
      <c r="TN285" s="32"/>
      <c r="TO285" s="32"/>
      <c r="TP285" s="32"/>
      <c r="TQ285" s="32"/>
      <c r="TR285" s="32"/>
      <c r="TS285" s="32"/>
      <c r="TT285" s="32"/>
      <c r="TU285" s="32"/>
      <c r="TV285" s="32"/>
      <c r="TW285" s="32"/>
      <c r="TX285" s="32"/>
      <c r="TY285" s="32"/>
      <c r="TZ285" s="32"/>
      <c r="UA285" s="32"/>
      <c r="UB285" s="32"/>
      <c r="UC285" s="32"/>
      <c r="UD285" s="32"/>
      <c r="UE285" s="32"/>
      <c r="UF285" s="32"/>
      <c r="UG285" s="32"/>
      <c r="UH285" s="32"/>
      <c r="UI285" s="32"/>
      <c r="UJ285" s="32"/>
      <c r="UK285" s="32"/>
      <c r="UL285" s="32"/>
      <c r="UM285" s="32"/>
      <c r="UN285" s="32"/>
      <c r="UO285" s="32"/>
      <c r="UP285" s="32"/>
      <c r="UQ285" s="32"/>
      <c r="UR285" s="32"/>
      <c r="US285" s="32"/>
      <c r="UT285" s="32"/>
      <c r="UU285" s="32"/>
      <c r="UV285" s="32"/>
      <c r="UW285" s="32"/>
      <c r="UX285" s="32"/>
      <c r="UY285" s="32"/>
      <c r="UZ285" s="32"/>
      <c r="VA285" s="32"/>
      <c r="VB285" s="32"/>
      <c r="VC285" s="32"/>
      <c r="VD285" s="32"/>
      <c r="VE285" s="32"/>
      <c r="VF285" s="32"/>
      <c r="VG285" s="32"/>
      <c r="VH285" s="32"/>
      <c r="VI285" s="32"/>
      <c r="VJ285" s="32"/>
      <c r="VK285" s="32"/>
      <c r="VL285" s="32"/>
      <c r="VM285" s="32"/>
      <c r="VN285" s="32"/>
      <c r="VO285" s="32"/>
      <c r="VP285" s="32"/>
      <c r="VQ285" s="32"/>
      <c r="VR285" s="32"/>
      <c r="VS285" s="32"/>
      <c r="VT285" s="32"/>
      <c r="VU285" s="32"/>
      <c r="VV285" s="32"/>
      <c r="VW285" s="32"/>
      <c r="VX285" s="32"/>
      <c r="VY285" s="32"/>
      <c r="VZ285" s="32"/>
      <c r="WA285" s="32"/>
      <c r="WB285" s="32"/>
      <c r="WC285" s="32"/>
      <c r="WD285" s="32"/>
      <c r="WE285" s="32"/>
      <c r="WF285" s="32"/>
      <c r="WG285" s="32"/>
      <c r="WH285" s="32"/>
      <c r="WI285" s="32"/>
      <c r="WJ285" s="32"/>
      <c r="WK285" s="32"/>
      <c r="WL285" s="32"/>
      <c r="WM285" s="32"/>
      <c r="WN285" s="32"/>
      <c r="WO285" s="32"/>
      <c r="WP285" s="32"/>
      <c r="WQ285" s="32"/>
      <c r="WR285" s="32"/>
      <c r="WS285" s="32"/>
      <c r="WT285" s="32"/>
      <c r="WU285" s="32"/>
      <c r="WV285" s="32"/>
      <c r="WW285" s="32"/>
      <c r="WX285" s="32"/>
      <c r="WY285" s="32"/>
      <c r="WZ285" s="32"/>
      <c r="XA285" s="32"/>
      <c r="XB285" s="32"/>
      <c r="XC285" s="32"/>
      <c r="XD285" s="32"/>
      <c r="XE285" s="32"/>
      <c r="XF285" s="32"/>
      <c r="XG285" s="32"/>
      <c r="XH285" s="32"/>
      <c r="XI285" s="32"/>
      <c r="XJ285" s="32"/>
      <c r="XK285" s="32"/>
      <c r="XL285" s="32"/>
      <c r="XM285" s="32"/>
      <c r="XN285" s="32"/>
      <c r="XO285" s="32"/>
      <c r="XP285" s="32"/>
      <c r="XQ285" s="32"/>
      <c r="XR285" s="32"/>
      <c r="XS285" s="32"/>
      <c r="XT285" s="32"/>
      <c r="XU285" s="32"/>
      <c r="XV285" s="32"/>
      <c r="XW285" s="32"/>
      <c r="XX285" s="32"/>
      <c r="XY285" s="32"/>
      <c r="XZ285" s="32"/>
      <c r="YA285" s="32"/>
      <c r="YB285" s="32"/>
      <c r="YC285" s="32"/>
      <c r="YD285" s="32"/>
      <c r="YE285" s="32"/>
      <c r="YF285" s="32"/>
      <c r="YG285" s="32"/>
      <c r="YH285" s="32"/>
      <c r="YI285" s="32"/>
      <c r="YJ285" s="32"/>
      <c r="YK285" s="32"/>
      <c r="YL285" s="32"/>
      <c r="YM285" s="32"/>
      <c r="YN285" s="32"/>
      <c r="YO285" s="32"/>
      <c r="YP285" s="32"/>
      <c r="YQ285" s="32"/>
      <c r="YR285" s="32"/>
      <c r="YS285" s="32"/>
      <c r="YT285" s="32"/>
      <c r="YU285" s="32"/>
      <c r="YV285" s="32"/>
      <c r="YW285" s="32"/>
      <c r="YX285" s="32"/>
      <c r="YY285" s="32"/>
      <c r="YZ285" s="32"/>
      <c r="ZA285" s="32"/>
      <c r="ZB285" s="32"/>
      <c r="ZC285" s="32"/>
      <c r="ZD285" s="32"/>
      <c r="ZE285" s="32"/>
      <c r="ZF285" s="32"/>
      <c r="ZG285" s="32"/>
      <c r="ZH285" s="32"/>
      <c r="ZI285" s="32"/>
      <c r="ZJ285" s="32"/>
      <c r="ZK285" s="32"/>
      <c r="ZL285" s="32"/>
      <c r="ZM285" s="32"/>
      <c r="ZN285" s="32"/>
      <c r="ZO285" s="32"/>
      <c r="ZP285" s="32"/>
      <c r="ZQ285" s="32"/>
      <c r="ZR285" s="32"/>
      <c r="ZS285" s="32"/>
      <c r="ZT285" s="32"/>
      <c r="ZU285" s="32"/>
      <c r="ZV285" s="32"/>
      <c r="ZW285" s="32"/>
      <c r="ZX285" s="32"/>
      <c r="ZY285" s="32"/>
      <c r="ZZ285" s="32"/>
      <c r="AAA285" s="32"/>
      <c r="AAB285" s="32"/>
      <c r="AAC285" s="32"/>
      <c r="AAD285" s="32"/>
      <c r="AAE285" s="32"/>
      <c r="AAF285" s="32"/>
      <c r="AAG285" s="32"/>
      <c r="AAH285" s="32"/>
      <c r="AAI285" s="32"/>
      <c r="AAJ285" s="32"/>
      <c r="AAK285" s="32"/>
      <c r="AAL285" s="32"/>
      <c r="AAM285" s="32"/>
      <c r="AAN285" s="32"/>
      <c r="AAO285" s="32"/>
      <c r="AAP285" s="32"/>
      <c r="AAQ285" s="32"/>
      <c r="AAR285" s="32"/>
      <c r="AAS285" s="32"/>
      <c r="AAT285" s="32"/>
      <c r="AAU285" s="32"/>
      <c r="AAV285" s="32"/>
      <c r="AAW285" s="32"/>
      <c r="AAX285" s="32"/>
      <c r="AAY285" s="32"/>
      <c r="AAZ285" s="32"/>
      <c r="ABA285" s="32"/>
      <c r="ABB285" s="32"/>
      <c r="ABC285" s="32"/>
      <c r="ABD285" s="32"/>
      <c r="ABE285" s="32"/>
      <c r="ABF285" s="32"/>
      <c r="ABG285" s="32"/>
      <c r="ABH285" s="32"/>
      <c r="ABI285" s="32"/>
      <c r="ABJ285" s="32"/>
      <c r="ABK285" s="32"/>
      <c r="ABL285" s="32"/>
      <c r="ABM285" s="32"/>
      <c r="ABN285" s="32"/>
      <c r="ABO285" s="32"/>
      <c r="ABP285" s="32"/>
      <c r="ABQ285" s="32"/>
      <c r="ABR285" s="32"/>
      <c r="ABS285" s="32"/>
      <c r="ABT285" s="32"/>
      <c r="ABU285" s="32"/>
      <c r="ABV285" s="32"/>
      <c r="ABW285" s="32"/>
      <c r="ABX285" s="32"/>
      <c r="ABY285" s="32"/>
      <c r="ABZ285" s="32"/>
      <c r="ACA285" s="32"/>
      <c r="ACB285" s="32"/>
      <c r="ACC285" s="32"/>
      <c r="ACD285" s="32"/>
      <c r="ACE285" s="32"/>
      <c r="ACF285" s="32"/>
      <c r="ACG285" s="32"/>
      <c r="ACH285" s="32"/>
      <c r="ACI285" s="32"/>
      <c r="ACJ285" s="32"/>
      <c r="ACK285" s="32"/>
      <c r="ACL285" s="32"/>
      <c r="ACM285" s="32"/>
      <c r="ACN285" s="32"/>
      <c r="ACO285" s="32"/>
      <c r="ACP285" s="32"/>
      <c r="ACQ285" s="32"/>
      <c r="ACR285" s="32"/>
      <c r="ACS285" s="32"/>
      <c r="ACT285" s="32"/>
      <c r="ACU285" s="32"/>
      <c r="ACV285" s="32"/>
      <c r="ACW285" s="32"/>
      <c r="ACX285" s="32"/>
      <c r="ACY285" s="32"/>
      <c r="ACZ285" s="32"/>
      <c r="ADA285" s="32"/>
      <c r="ADB285" s="32"/>
      <c r="ADC285" s="32"/>
      <c r="ADD285" s="32"/>
      <c r="ADE285" s="32"/>
      <c r="ADF285" s="32"/>
      <c r="ADG285" s="32"/>
      <c r="ADH285" s="32"/>
      <c r="ADI285" s="32"/>
      <c r="ADJ285" s="32"/>
      <c r="ADK285" s="32"/>
      <c r="ADL285" s="32"/>
      <c r="ADM285" s="32"/>
      <c r="ADN285" s="32"/>
      <c r="ADO285" s="32"/>
      <c r="ADP285" s="32"/>
      <c r="ADQ285" s="32"/>
      <c r="ADR285" s="32"/>
      <c r="ADS285" s="32"/>
      <c r="ADT285" s="32"/>
      <c r="ADU285" s="32"/>
      <c r="ADV285" s="32"/>
      <c r="ADW285" s="32"/>
      <c r="ADX285" s="32"/>
      <c r="ADY285" s="32"/>
      <c r="ADZ285" s="32"/>
      <c r="AEA285" s="32"/>
      <c r="AEB285" s="32"/>
      <c r="AEC285" s="32"/>
      <c r="AED285" s="32"/>
      <c r="AEE285" s="32"/>
      <c r="AEF285" s="32"/>
      <c r="AEG285" s="32"/>
      <c r="AEH285" s="32"/>
      <c r="AEI285" s="32"/>
      <c r="AEJ285" s="32"/>
      <c r="AEK285" s="32"/>
      <c r="AEL285" s="32"/>
      <c r="AEM285" s="32"/>
      <c r="AEN285" s="32"/>
      <c r="AEO285" s="32"/>
      <c r="AEP285" s="32"/>
      <c r="AEQ285" s="32"/>
      <c r="AER285" s="32"/>
      <c r="AES285" s="32"/>
      <c r="AET285" s="32"/>
      <c r="AEU285" s="32"/>
      <c r="AEV285" s="32"/>
      <c r="AEW285" s="32"/>
      <c r="AEX285" s="32"/>
      <c r="AEY285" s="32"/>
      <c r="AEZ285" s="32"/>
      <c r="AFA285" s="32"/>
      <c r="AFB285" s="32"/>
      <c r="AFC285" s="32"/>
      <c r="AFD285" s="32"/>
      <c r="AFE285" s="32"/>
      <c r="AFF285" s="32"/>
      <c r="AFG285" s="32"/>
      <c r="AFH285" s="32"/>
      <c r="AFI285" s="32"/>
      <c r="AFJ285" s="32"/>
      <c r="AFK285" s="32"/>
      <c r="AFL285" s="32"/>
      <c r="AFM285" s="32"/>
      <c r="AFN285" s="32"/>
      <c r="AFO285" s="32"/>
      <c r="AFP285" s="32"/>
      <c r="AFQ285" s="32"/>
      <c r="AFR285" s="32"/>
      <c r="AFS285" s="32"/>
      <c r="AFT285" s="32"/>
      <c r="AFU285" s="32"/>
      <c r="AFV285" s="32"/>
      <c r="AFW285" s="32"/>
      <c r="AFX285" s="32"/>
      <c r="AFY285" s="32"/>
      <c r="AFZ285" s="32"/>
      <c r="AGA285" s="32"/>
      <c r="AGB285" s="32"/>
      <c r="AGC285" s="32"/>
      <c r="AGD285" s="32"/>
      <c r="AGE285" s="32"/>
      <c r="AGF285" s="32"/>
      <c r="AGG285" s="32"/>
      <c r="AGH285" s="32"/>
      <c r="AGI285" s="32"/>
      <c r="AGJ285" s="32"/>
      <c r="AGK285" s="32"/>
      <c r="AGL285" s="32"/>
      <c r="AGM285" s="32"/>
      <c r="AGN285" s="32"/>
      <c r="AGO285" s="32"/>
      <c r="AGP285" s="32"/>
      <c r="AGQ285" s="32"/>
      <c r="AGR285" s="32"/>
      <c r="AGS285" s="32"/>
      <c r="AGT285" s="32"/>
      <c r="AGU285" s="32"/>
      <c r="AGV285" s="32"/>
      <c r="AGW285" s="32"/>
      <c r="AGX285" s="32"/>
      <c r="AGY285" s="32"/>
      <c r="AGZ285" s="32"/>
      <c r="AHA285" s="32"/>
      <c r="AHB285" s="32"/>
      <c r="AHC285" s="32"/>
      <c r="AHD285" s="32"/>
      <c r="AHE285" s="32"/>
      <c r="AHF285" s="32"/>
      <c r="AHG285" s="32"/>
      <c r="AHH285" s="32"/>
      <c r="AHI285" s="32"/>
      <c r="AHJ285" s="32"/>
      <c r="AHK285" s="32"/>
      <c r="AHL285" s="32"/>
      <c r="AHM285" s="32"/>
      <c r="AHN285" s="32"/>
      <c r="AHO285" s="32"/>
      <c r="AHP285" s="32"/>
      <c r="AHQ285" s="32"/>
      <c r="AHR285" s="32"/>
      <c r="AHS285" s="32"/>
      <c r="AHT285" s="32"/>
      <c r="AHU285" s="32"/>
      <c r="AHV285" s="32"/>
      <c r="AHW285" s="32"/>
      <c r="AHX285" s="32"/>
      <c r="AHY285" s="32"/>
      <c r="AHZ285" s="32"/>
      <c r="AIA285" s="32"/>
      <c r="AIB285" s="32"/>
      <c r="AIC285" s="32"/>
      <c r="AID285" s="32"/>
      <c r="AIE285" s="32"/>
      <c r="AIF285" s="32"/>
      <c r="AIG285" s="32"/>
      <c r="AIH285" s="32"/>
      <c r="AII285" s="32"/>
      <c r="AIJ285" s="32"/>
      <c r="AIK285" s="32"/>
      <c r="AIL285" s="32"/>
      <c r="AIM285" s="32"/>
      <c r="AIN285" s="32"/>
      <c r="AIO285" s="32"/>
      <c r="AIP285" s="32"/>
      <c r="AIQ285" s="32"/>
      <c r="AIR285" s="32"/>
      <c r="AIS285" s="32"/>
      <c r="AIT285" s="32"/>
      <c r="AIU285" s="32"/>
      <c r="AIV285" s="32"/>
      <c r="AIW285" s="32"/>
      <c r="AIX285" s="32"/>
      <c r="AIY285" s="32"/>
      <c r="AIZ285" s="32"/>
      <c r="AJA285" s="32"/>
      <c r="AJB285" s="32"/>
      <c r="AJC285" s="32"/>
      <c r="AJD285" s="32"/>
      <c r="AJE285" s="32"/>
      <c r="AJF285" s="32"/>
      <c r="AJG285" s="32"/>
      <c r="AJH285" s="32"/>
      <c r="AJI285" s="32"/>
      <c r="AJJ285" s="32"/>
      <c r="AJK285" s="32"/>
      <c r="AJL285" s="32"/>
      <c r="AJM285" s="32"/>
      <c r="AJN285" s="32"/>
      <c r="AJO285" s="32"/>
      <c r="AJP285" s="32"/>
      <c r="AJQ285" s="32"/>
      <c r="AJR285" s="32"/>
      <c r="AJS285" s="32"/>
      <c r="AJT285" s="32"/>
      <c r="AJU285" s="32"/>
      <c r="AJV285" s="32"/>
      <c r="AJW285" s="32"/>
      <c r="AJX285" s="32"/>
      <c r="AJY285" s="32"/>
      <c r="AJZ285" s="32"/>
      <c r="AKA285" s="32"/>
      <c r="AKB285" s="32"/>
      <c r="AKC285" s="32"/>
      <c r="AKD285" s="32"/>
      <c r="AKE285" s="32"/>
      <c r="AKF285" s="32"/>
      <c r="AKG285" s="32"/>
      <c r="AKH285" s="32"/>
      <c r="AKI285" s="32"/>
      <c r="AKJ285" s="32"/>
      <c r="AKK285" s="32"/>
      <c r="AKL285" s="32"/>
      <c r="AKM285" s="32"/>
      <c r="AKN285" s="32"/>
      <c r="AKO285" s="32"/>
      <c r="AKP285" s="32"/>
      <c r="AKQ285" s="32"/>
      <c r="AKR285" s="32"/>
      <c r="AKS285" s="32"/>
      <c r="AKT285" s="32"/>
      <c r="AKU285" s="32"/>
      <c r="AKV285" s="32"/>
      <c r="AKW285" s="32"/>
      <c r="AKX285" s="32"/>
      <c r="AKY285" s="32"/>
      <c r="AKZ285" s="32"/>
      <c r="ALA285" s="32"/>
      <c r="ALB285" s="32"/>
      <c r="ALC285" s="32"/>
      <c r="ALD285" s="32"/>
      <c r="ALE285" s="32"/>
      <c r="ALF285" s="32"/>
      <c r="ALG285" s="32"/>
      <c r="ALH285" s="32"/>
      <c r="ALI285" s="32"/>
      <c r="ALJ285" s="32"/>
      <c r="ALK285" s="32"/>
      <c r="ALL285" s="32"/>
      <c r="ALM285" s="32"/>
      <c r="ALN285" s="32"/>
      <c r="ALO285" s="32"/>
      <c r="ALP285" s="32"/>
      <c r="ALQ285" s="32"/>
      <c r="ALR285" s="32"/>
      <c r="ALS285" s="32"/>
      <c r="ALT285" s="32"/>
      <c r="ALU285" s="32"/>
      <c r="ALV285" s="32"/>
      <c r="ALW285" s="32"/>
      <c r="ALX285" s="32"/>
      <c r="ALY285" s="32"/>
      <c r="ALZ285" s="32"/>
      <c r="AMA285" s="32"/>
      <c r="AMB285" s="32"/>
      <c r="AMC285" s="32"/>
      <c r="AMD285" s="32"/>
      <c r="AME285" s="32"/>
      <c r="AMF285" s="32"/>
      <c r="AMG285" s="32"/>
      <c r="AMH285" s="32"/>
      <c r="AMI285" s="32"/>
      <c r="AMJ285" s="32"/>
      <c r="AMK285" s="32"/>
      <c r="AML285" s="32"/>
      <c r="AMM285" s="32"/>
      <c r="AMN285" s="32"/>
      <c r="AMO285" s="32"/>
      <c r="AMP285" s="32"/>
      <c r="AMQ285" s="32"/>
      <c r="AMR285" s="32"/>
      <c r="AMS285" s="32"/>
      <c r="AMT285" s="32"/>
      <c r="AMU285" s="32"/>
      <c r="AMV285" s="32"/>
      <c r="AMW285" s="32"/>
    </row>
    <row r="286" spans="1:1037" ht="103.5" hidden="1" thickTop="1" thickBot="1" x14ac:dyDescent="0.25">
      <c r="A286" s="23" t="s">
        <v>438</v>
      </c>
      <c r="B286" s="23" t="s">
        <v>1458</v>
      </c>
      <c r="C286" s="23" t="s">
        <v>1470</v>
      </c>
      <c r="D286" s="23" t="s">
        <v>83</v>
      </c>
      <c r="E286" s="23" t="s">
        <v>1049</v>
      </c>
      <c r="F286" s="23" t="s">
        <v>1645</v>
      </c>
      <c r="G286" s="23" t="s">
        <v>1062</v>
      </c>
      <c r="H286" s="23" t="s">
        <v>1055</v>
      </c>
      <c r="I286" s="24" t="s">
        <v>1486</v>
      </c>
      <c r="J286" s="189" t="str">
        <f>+VLOOKUP(I286,Feuil1!A:C,2,FALSE)</f>
        <v>R1-3-1-7</v>
      </c>
      <c r="K286" s="24" t="s">
        <v>1490</v>
      </c>
      <c r="L286" s="29"/>
      <c r="M286" s="59">
        <v>2</v>
      </c>
      <c r="N286" s="60">
        <v>2</v>
      </c>
      <c r="O286" s="42">
        <f t="shared" si="20"/>
        <v>4</v>
      </c>
      <c r="P286" s="42">
        <f t="shared" si="21"/>
        <v>2</v>
      </c>
      <c r="Q286" s="44" t="s">
        <v>1491</v>
      </c>
      <c r="R286" s="59">
        <v>5</v>
      </c>
      <c r="S286" s="25"/>
      <c r="T286" s="59">
        <v>5</v>
      </c>
      <c r="U286" s="25"/>
      <c r="V286" s="59">
        <v>5</v>
      </c>
      <c r="W286" s="41">
        <f t="shared" si="22"/>
        <v>15</v>
      </c>
      <c r="X286" s="50">
        <f t="shared" si="23"/>
        <v>1</v>
      </c>
      <c r="Y286" s="52">
        <f t="shared" si="24"/>
        <v>2</v>
      </c>
      <c r="Z286" s="23"/>
      <c r="AA286" s="120"/>
      <c r="AB286" s="29"/>
      <c r="AC286" s="29"/>
      <c r="AD286" s="31" t="s">
        <v>1636</v>
      </c>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2"/>
      <c r="FH286" s="32"/>
      <c r="FI286" s="32"/>
      <c r="FJ286" s="32"/>
      <c r="FK286" s="32"/>
      <c r="FL286" s="32"/>
      <c r="FM286" s="32"/>
      <c r="FN286" s="32"/>
      <c r="FO286" s="32"/>
      <c r="FP286" s="32"/>
      <c r="FQ286" s="32"/>
      <c r="FR286" s="32"/>
      <c r="FS286" s="32"/>
      <c r="FT286" s="32"/>
      <c r="FU286" s="32"/>
      <c r="FV286" s="32"/>
      <c r="FW286" s="32"/>
      <c r="FX286" s="32"/>
      <c r="FY286" s="32"/>
      <c r="FZ286" s="32"/>
      <c r="GA286" s="32"/>
      <c r="GB286" s="32"/>
      <c r="GC286" s="32"/>
      <c r="GD286" s="32"/>
      <c r="GE286" s="32"/>
      <c r="GF286" s="32"/>
      <c r="GG286" s="32"/>
      <c r="GH286" s="32"/>
      <c r="GI286" s="32"/>
      <c r="GJ286" s="32"/>
      <c r="GK286" s="32"/>
      <c r="GL286" s="32"/>
      <c r="GM286" s="32"/>
      <c r="GN286" s="32"/>
      <c r="GO286" s="32"/>
      <c r="GP286" s="32"/>
      <c r="GQ286" s="32"/>
      <c r="GR286" s="32"/>
      <c r="GS286" s="32"/>
      <c r="GT286" s="32"/>
      <c r="GU286" s="32"/>
      <c r="GV286" s="32"/>
      <c r="GW286" s="32"/>
      <c r="GX286" s="32"/>
      <c r="GY286" s="32"/>
      <c r="GZ286" s="32"/>
      <c r="HA286" s="32"/>
      <c r="HB286" s="32"/>
      <c r="HC286" s="32"/>
      <c r="HD286" s="32"/>
      <c r="HE286" s="32"/>
      <c r="HF286" s="32"/>
      <c r="HG286" s="32"/>
      <c r="HH286" s="32"/>
      <c r="HI286" s="32"/>
      <c r="HJ286" s="32"/>
      <c r="HK286" s="32"/>
      <c r="HL286" s="32"/>
      <c r="HM286" s="32"/>
      <c r="HN286" s="32"/>
      <c r="HO286" s="32"/>
      <c r="HP286" s="32"/>
      <c r="HQ286" s="32"/>
      <c r="HR286" s="32"/>
      <c r="HS286" s="32"/>
      <c r="HT286" s="32"/>
      <c r="HU286" s="32"/>
      <c r="HV286" s="32"/>
      <c r="HW286" s="32"/>
      <c r="HX286" s="32"/>
      <c r="HY286" s="32"/>
      <c r="HZ286" s="32"/>
      <c r="IA286" s="32"/>
      <c r="IB286" s="32"/>
      <c r="IC286" s="32"/>
      <c r="ID286" s="32"/>
      <c r="IE286" s="32"/>
      <c r="IF286" s="32"/>
      <c r="IG286" s="32"/>
      <c r="IH286" s="32"/>
      <c r="II286" s="32"/>
      <c r="IJ286" s="32"/>
      <c r="IK286" s="32"/>
      <c r="IL286" s="32"/>
      <c r="IM286" s="32"/>
      <c r="IN286" s="32"/>
      <c r="IO286" s="32"/>
      <c r="IP286" s="32"/>
      <c r="IQ286" s="32"/>
      <c r="IR286" s="32"/>
      <c r="IS286" s="32"/>
      <c r="IT286" s="32"/>
      <c r="IU286" s="32"/>
      <c r="IV286" s="32"/>
      <c r="IW286" s="32"/>
      <c r="IX286" s="32"/>
      <c r="IY286" s="32"/>
      <c r="IZ286" s="32"/>
      <c r="JA286" s="32"/>
      <c r="JB286" s="32"/>
      <c r="JC286" s="32"/>
      <c r="JD286" s="32"/>
      <c r="JE286" s="32"/>
      <c r="JF286" s="32"/>
      <c r="JG286" s="32"/>
      <c r="JH286" s="32"/>
      <c r="JI286" s="32"/>
      <c r="JJ286" s="32"/>
      <c r="JK286" s="32"/>
      <c r="JL286" s="32"/>
      <c r="JM286" s="32"/>
      <c r="JN286" s="32"/>
      <c r="JO286" s="32"/>
      <c r="JP286" s="32"/>
      <c r="JQ286" s="32"/>
      <c r="JR286" s="32"/>
      <c r="JS286" s="32"/>
      <c r="JT286" s="32"/>
      <c r="JU286" s="32"/>
      <c r="JV286" s="32"/>
      <c r="JW286" s="32"/>
      <c r="JX286" s="32"/>
      <c r="JY286" s="32"/>
      <c r="JZ286" s="32"/>
      <c r="KA286" s="32"/>
      <c r="KB286" s="32"/>
      <c r="KC286" s="32"/>
      <c r="KD286" s="32"/>
      <c r="KE286" s="32"/>
      <c r="KF286" s="32"/>
      <c r="KG286" s="32"/>
      <c r="KH286" s="32"/>
      <c r="KI286" s="32"/>
      <c r="KJ286" s="32"/>
      <c r="KK286" s="32"/>
      <c r="KL286" s="32"/>
      <c r="KM286" s="32"/>
      <c r="KN286" s="32"/>
      <c r="KO286" s="32"/>
      <c r="KP286" s="32"/>
      <c r="KQ286" s="32"/>
      <c r="KR286" s="32"/>
      <c r="KS286" s="32"/>
      <c r="KT286" s="32"/>
      <c r="KU286" s="32"/>
      <c r="KV286" s="32"/>
      <c r="KW286" s="32"/>
      <c r="KX286" s="32"/>
      <c r="KY286" s="32"/>
      <c r="KZ286" s="32"/>
      <c r="LA286" s="32"/>
      <c r="LB286" s="32"/>
      <c r="LC286" s="32"/>
      <c r="LD286" s="32"/>
      <c r="LE286" s="32"/>
      <c r="LF286" s="32"/>
      <c r="LG286" s="32"/>
      <c r="LH286" s="32"/>
      <c r="LI286" s="32"/>
      <c r="LJ286" s="32"/>
      <c r="LK286" s="32"/>
      <c r="LL286" s="32"/>
      <c r="LM286" s="32"/>
      <c r="LN286" s="32"/>
      <c r="LO286" s="32"/>
      <c r="LP286" s="32"/>
      <c r="LQ286" s="32"/>
      <c r="LR286" s="32"/>
      <c r="LS286" s="32"/>
      <c r="LT286" s="32"/>
      <c r="LU286" s="32"/>
      <c r="LV286" s="32"/>
      <c r="LW286" s="32"/>
      <c r="LX286" s="32"/>
      <c r="LY286" s="32"/>
      <c r="LZ286" s="32"/>
      <c r="MA286" s="32"/>
      <c r="MB286" s="32"/>
      <c r="MC286" s="32"/>
      <c r="MD286" s="32"/>
      <c r="ME286" s="32"/>
      <c r="MF286" s="32"/>
      <c r="MG286" s="32"/>
      <c r="MH286" s="32"/>
      <c r="MI286" s="32"/>
      <c r="MJ286" s="32"/>
      <c r="MK286" s="32"/>
      <c r="ML286" s="32"/>
      <c r="MM286" s="32"/>
      <c r="MN286" s="32"/>
      <c r="MO286" s="32"/>
      <c r="MP286" s="32"/>
      <c r="MQ286" s="32"/>
      <c r="MR286" s="32"/>
      <c r="MS286" s="32"/>
      <c r="MT286" s="32"/>
      <c r="MU286" s="32"/>
      <c r="MV286" s="32"/>
      <c r="MW286" s="32"/>
      <c r="MX286" s="32"/>
      <c r="MY286" s="32"/>
      <c r="MZ286" s="32"/>
      <c r="NA286" s="32"/>
      <c r="NB286" s="32"/>
      <c r="NC286" s="32"/>
      <c r="ND286" s="32"/>
      <c r="NE286" s="32"/>
      <c r="NF286" s="32"/>
      <c r="NG286" s="32"/>
      <c r="NH286" s="32"/>
      <c r="NI286" s="32"/>
      <c r="NJ286" s="32"/>
      <c r="NK286" s="32"/>
      <c r="NL286" s="32"/>
      <c r="NM286" s="32"/>
      <c r="NN286" s="32"/>
      <c r="NO286" s="32"/>
      <c r="NP286" s="32"/>
      <c r="NQ286" s="32"/>
      <c r="NR286" s="32"/>
      <c r="NS286" s="32"/>
      <c r="NT286" s="32"/>
      <c r="NU286" s="32"/>
      <c r="NV286" s="32"/>
      <c r="NW286" s="32"/>
      <c r="NX286" s="32"/>
      <c r="NY286" s="32"/>
      <c r="NZ286" s="32"/>
      <c r="OA286" s="32"/>
      <c r="OB286" s="32"/>
      <c r="OC286" s="32"/>
      <c r="OD286" s="32"/>
      <c r="OE286" s="32"/>
      <c r="OF286" s="32"/>
      <c r="OG286" s="32"/>
      <c r="OH286" s="32"/>
      <c r="OI286" s="32"/>
      <c r="OJ286" s="32"/>
      <c r="OK286" s="32"/>
      <c r="OL286" s="32"/>
      <c r="OM286" s="32"/>
      <c r="ON286" s="32"/>
      <c r="OO286" s="32"/>
      <c r="OP286" s="32"/>
      <c r="OQ286" s="32"/>
      <c r="OR286" s="32"/>
      <c r="OS286" s="32"/>
      <c r="OT286" s="32"/>
      <c r="OU286" s="32"/>
      <c r="OV286" s="32"/>
      <c r="OW286" s="32"/>
      <c r="OX286" s="32"/>
      <c r="OY286" s="32"/>
      <c r="OZ286" s="32"/>
      <c r="PA286" s="32"/>
      <c r="PB286" s="32"/>
      <c r="PC286" s="32"/>
      <c r="PD286" s="32"/>
      <c r="PE286" s="32"/>
      <c r="PF286" s="32"/>
      <c r="PG286" s="32"/>
      <c r="PH286" s="32"/>
      <c r="PI286" s="32"/>
      <c r="PJ286" s="32"/>
      <c r="PK286" s="32"/>
      <c r="PL286" s="32"/>
      <c r="PM286" s="32"/>
      <c r="PN286" s="32"/>
      <c r="PO286" s="32"/>
      <c r="PP286" s="32"/>
      <c r="PQ286" s="32"/>
      <c r="PR286" s="32"/>
      <c r="PS286" s="32"/>
      <c r="PT286" s="32"/>
      <c r="PU286" s="32"/>
      <c r="PV286" s="32"/>
      <c r="PW286" s="32"/>
      <c r="PX286" s="32"/>
      <c r="PY286" s="32"/>
      <c r="PZ286" s="32"/>
      <c r="QA286" s="32"/>
      <c r="QB286" s="32"/>
      <c r="QC286" s="32"/>
      <c r="QD286" s="32"/>
      <c r="QE286" s="32"/>
      <c r="QF286" s="32"/>
      <c r="QG286" s="32"/>
      <c r="QH286" s="32"/>
      <c r="QI286" s="32"/>
      <c r="QJ286" s="32"/>
      <c r="QK286" s="32"/>
      <c r="QL286" s="32"/>
      <c r="QM286" s="32"/>
      <c r="QN286" s="32"/>
      <c r="QO286" s="32"/>
      <c r="QP286" s="32"/>
      <c r="QQ286" s="32"/>
      <c r="QR286" s="32"/>
      <c r="QS286" s="32"/>
      <c r="QT286" s="32"/>
      <c r="QU286" s="32"/>
      <c r="QV286" s="32"/>
      <c r="QW286" s="32"/>
      <c r="QX286" s="32"/>
      <c r="QY286" s="32"/>
      <c r="QZ286" s="32"/>
      <c r="RA286" s="32"/>
      <c r="RB286" s="32"/>
      <c r="RC286" s="32"/>
      <c r="RD286" s="32"/>
      <c r="RE286" s="32"/>
      <c r="RF286" s="32"/>
      <c r="RG286" s="32"/>
      <c r="RH286" s="32"/>
      <c r="RI286" s="32"/>
      <c r="RJ286" s="32"/>
      <c r="RK286" s="32"/>
      <c r="RL286" s="32"/>
      <c r="RM286" s="32"/>
      <c r="RN286" s="32"/>
      <c r="RO286" s="32"/>
      <c r="RP286" s="32"/>
      <c r="RQ286" s="32"/>
      <c r="RR286" s="32"/>
      <c r="RS286" s="32"/>
      <c r="RT286" s="32"/>
      <c r="RU286" s="32"/>
      <c r="RV286" s="32"/>
      <c r="RW286" s="32"/>
      <c r="RX286" s="32"/>
      <c r="RY286" s="32"/>
      <c r="RZ286" s="32"/>
      <c r="SA286" s="32"/>
      <c r="SB286" s="32"/>
      <c r="SC286" s="32"/>
      <c r="SD286" s="32"/>
      <c r="SE286" s="32"/>
      <c r="SF286" s="32"/>
      <c r="SG286" s="32"/>
      <c r="SH286" s="32"/>
      <c r="SI286" s="32"/>
      <c r="SJ286" s="32"/>
      <c r="SK286" s="32"/>
      <c r="SL286" s="32"/>
      <c r="SM286" s="32"/>
      <c r="SN286" s="32"/>
      <c r="SO286" s="32"/>
      <c r="SP286" s="32"/>
      <c r="SQ286" s="32"/>
      <c r="SR286" s="32"/>
      <c r="SS286" s="32"/>
      <c r="ST286" s="32"/>
      <c r="SU286" s="32"/>
      <c r="SV286" s="32"/>
      <c r="SW286" s="32"/>
      <c r="SX286" s="32"/>
      <c r="SY286" s="32"/>
      <c r="SZ286" s="32"/>
      <c r="TA286" s="32"/>
      <c r="TB286" s="32"/>
      <c r="TC286" s="32"/>
      <c r="TD286" s="32"/>
      <c r="TE286" s="32"/>
      <c r="TF286" s="32"/>
      <c r="TG286" s="32"/>
      <c r="TH286" s="32"/>
      <c r="TI286" s="32"/>
      <c r="TJ286" s="32"/>
      <c r="TK286" s="32"/>
      <c r="TL286" s="32"/>
      <c r="TM286" s="32"/>
      <c r="TN286" s="32"/>
      <c r="TO286" s="32"/>
      <c r="TP286" s="32"/>
      <c r="TQ286" s="32"/>
      <c r="TR286" s="32"/>
      <c r="TS286" s="32"/>
      <c r="TT286" s="32"/>
      <c r="TU286" s="32"/>
      <c r="TV286" s="32"/>
      <c r="TW286" s="32"/>
      <c r="TX286" s="32"/>
      <c r="TY286" s="32"/>
      <c r="TZ286" s="32"/>
      <c r="UA286" s="32"/>
      <c r="UB286" s="32"/>
      <c r="UC286" s="32"/>
      <c r="UD286" s="32"/>
      <c r="UE286" s="32"/>
      <c r="UF286" s="32"/>
      <c r="UG286" s="32"/>
      <c r="UH286" s="32"/>
      <c r="UI286" s="32"/>
      <c r="UJ286" s="32"/>
      <c r="UK286" s="32"/>
      <c r="UL286" s="32"/>
      <c r="UM286" s="32"/>
      <c r="UN286" s="32"/>
      <c r="UO286" s="32"/>
      <c r="UP286" s="32"/>
      <c r="UQ286" s="32"/>
      <c r="UR286" s="32"/>
      <c r="US286" s="32"/>
      <c r="UT286" s="32"/>
      <c r="UU286" s="32"/>
      <c r="UV286" s="32"/>
      <c r="UW286" s="32"/>
      <c r="UX286" s="32"/>
      <c r="UY286" s="32"/>
      <c r="UZ286" s="32"/>
      <c r="VA286" s="32"/>
      <c r="VB286" s="32"/>
      <c r="VC286" s="32"/>
      <c r="VD286" s="32"/>
      <c r="VE286" s="32"/>
      <c r="VF286" s="32"/>
      <c r="VG286" s="32"/>
      <c r="VH286" s="32"/>
      <c r="VI286" s="32"/>
      <c r="VJ286" s="32"/>
      <c r="VK286" s="32"/>
      <c r="VL286" s="32"/>
      <c r="VM286" s="32"/>
      <c r="VN286" s="32"/>
      <c r="VO286" s="32"/>
      <c r="VP286" s="32"/>
      <c r="VQ286" s="32"/>
      <c r="VR286" s="32"/>
      <c r="VS286" s="32"/>
      <c r="VT286" s="32"/>
      <c r="VU286" s="32"/>
      <c r="VV286" s="32"/>
      <c r="VW286" s="32"/>
      <c r="VX286" s="32"/>
      <c r="VY286" s="32"/>
      <c r="VZ286" s="32"/>
      <c r="WA286" s="32"/>
      <c r="WB286" s="32"/>
      <c r="WC286" s="32"/>
      <c r="WD286" s="32"/>
      <c r="WE286" s="32"/>
      <c r="WF286" s="32"/>
      <c r="WG286" s="32"/>
      <c r="WH286" s="32"/>
      <c r="WI286" s="32"/>
      <c r="WJ286" s="32"/>
      <c r="WK286" s="32"/>
      <c r="WL286" s="32"/>
      <c r="WM286" s="32"/>
      <c r="WN286" s="32"/>
      <c r="WO286" s="32"/>
      <c r="WP286" s="32"/>
      <c r="WQ286" s="32"/>
      <c r="WR286" s="32"/>
      <c r="WS286" s="32"/>
      <c r="WT286" s="32"/>
      <c r="WU286" s="32"/>
      <c r="WV286" s="32"/>
      <c r="WW286" s="32"/>
      <c r="WX286" s="32"/>
      <c r="WY286" s="32"/>
      <c r="WZ286" s="32"/>
      <c r="XA286" s="32"/>
      <c r="XB286" s="32"/>
      <c r="XC286" s="32"/>
      <c r="XD286" s="32"/>
      <c r="XE286" s="32"/>
      <c r="XF286" s="32"/>
      <c r="XG286" s="32"/>
      <c r="XH286" s="32"/>
      <c r="XI286" s="32"/>
      <c r="XJ286" s="32"/>
      <c r="XK286" s="32"/>
      <c r="XL286" s="32"/>
      <c r="XM286" s="32"/>
      <c r="XN286" s="32"/>
      <c r="XO286" s="32"/>
      <c r="XP286" s="32"/>
      <c r="XQ286" s="32"/>
      <c r="XR286" s="32"/>
      <c r="XS286" s="32"/>
      <c r="XT286" s="32"/>
      <c r="XU286" s="32"/>
      <c r="XV286" s="32"/>
      <c r="XW286" s="32"/>
      <c r="XX286" s="32"/>
      <c r="XY286" s="32"/>
      <c r="XZ286" s="32"/>
      <c r="YA286" s="32"/>
      <c r="YB286" s="32"/>
      <c r="YC286" s="32"/>
      <c r="YD286" s="32"/>
      <c r="YE286" s="32"/>
      <c r="YF286" s="32"/>
      <c r="YG286" s="32"/>
      <c r="YH286" s="32"/>
      <c r="YI286" s="32"/>
      <c r="YJ286" s="32"/>
      <c r="YK286" s="32"/>
      <c r="YL286" s="32"/>
      <c r="YM286" s="32"/>
      <c r="YN286" s="32"/>
      <c r="YO286" s="32"/>
      <c r="YP286" s="32"/>
      <c r="YQ286" s="32"/>
      <c r="YR286" s="32"/>
      <c r="YS286" s="32"/>
      <c r="YT286" s="32"/>
      <c r="YU286" s="32"/>
      <c r="YV286" s="32"/>
      <c r="YW286" s="32"/>
      <c r="YX286" s="32"/>
      <c r="YY286" s="32"/>
      <c r="YZ286" s="32"/>
      <c r="ZA286" s="32"/>
      <c r="ZB286" s="32"/>
      <c r="ZC286" s="32"/>
      <c r="ZD286" s="32"/>
      <c r="ZE286" s="32"/>
      <c r="ZF286" s="32"/>
      <c r="ZG286" s="32"/>
      <c r="ZH286" s="32"/>
      <c r="ZI286" s="32"/>
      <c r="ZJ286" s="32"/>
      <c r="ZK286" s="32"/>
      <c r="ZL286" s="32"/>
      <c r="ZM286" s="32"/>
      <c r="ZN286" s="32"/>
      <c r="ZO286" s="32"/>
      <c r="ZP286" s="32"/>
      <c r="ZQ286" s="32"/>
      <c r="ZR286" s="32"/>
      <c r="ZS286" s="32"/>
      <c r="ZT286" s="32"/>
      <c r="ZU286" s="32"/>
      <c r="ZV286" s="32"/>
      <c r="ZW286" s="32"/>
      <c r="ZX286" s="32"/>
      <c r="ZY286" s="32"/>
      <c r="ZZ286" s="32"/>
      <c r="AAA286" s="32"/>
      <c r="AAB286" s="32"/>
      <c r="AAC286" s="32"/>
      <c r="AAD286" s="32"/>
      <c r="AAE286" s="32"/>
      <c r="AAF286" s="32"/>
      <c r="AAG286" s="32"/>
      <c r="AAH286" s="32"/>
      <c r="AAI286" s="32"/>
      <c r="AAJ286" s="32"/>
      <c r="AAK286" s="32"/>
      <c r="AAL286" s="32"/>
      <c r="AAM286" s="32"/>
      <c r="AAN286" s="32"/>
      <c r="AAO286" s="32"/>
      <c r="AAP286" s="32"/>
      <c r="AAQ286" s="32"/>
      <c r="AAR286" s="32"/>
      <c r="AAS286" s="32"/>
      <c r="AAT286" s="32"/>
      <c r="AAU286" s="32"/>
      <c r="AAV286" s="32"/>
      <c r="AAW286" s="32"/>
      <c r="AAX286" s="32"/>
      <c r="AAY286" s="32"/>
      <c r="AAZ286" s="32"/>
      <c r="ABA286" s="32"/>
      <c r="ABB286" s="32"/>
      <c r="ABC286" s="32"/>
      <c r="ABD286" s="32"/>
      <c r="ABE286" s="32"/>
      <c r="ABF286" s="32"/>
      <c r="ABG286" s="32"/>
      <c r="ABH286" s="32"/>
      <c r="ABI286" s="32"/>
      <c r="ABJ286" s="32"/>
      <c r="ABK286" s="32"/>
      <c r="ABL286" s="32"/>
      <c r="ABM286" s="32"/>
      <c r="ABN286" s="32"/>
      <c r="ABO286" s="32"/>
      <c r="ABP286" s="32"/>
      <c r="ABQ286" s="32"/>
      <c r="ABR286" s="32"/>
      <c r="ABS286" s="32"/>
      <c r="ABT286" s="32"/>
      <c r="ABU286" s="32"/>
      <c r="ABV286" s="32"/>
      <c r="ABW286" s="32"/>
      <c r="ABX286" s="32"/>
      <c r="ABY286" s="32"/>
      <c r="ABZ286" s="32"/>
      <c r="ACA286" s="32"/>
      <c r="ACB286" s="32"/>
      <c r="ACC286" s="32"/>
      <c r="ACD286" s="32"/>
      <c r="ACE286" s="32"/>
      <c r="ACF286" s="32"/>
      <c r="ACG286" s="32"/>
      <c r="ACH286" s="32"/>
      <c r="ACI286" s="32"/>
      <c r="ACJ286" s="32"/>
      <c r="ACK286" s="32"/>
      <c r="ACL286" s="32"/>
      <c r="ACM286" s="32"/>
      <c r="ACN286" s="32"/>
      <c r="ACO286" s="32"/>
      <c r="ACP286" s="32"/>
      <c r="ACQ286" s="32"/>
      <c r="ACR286" s="32"/>
      <c r="ACS286" s="32"/>
      <c r="ACT286" s="32"/>
      <c r="ACU286" s="32"/>
      <c r="ACV286" s="32"/>
      <c r="ACW286" s="32"/>
      <c r="ACX286" s="32"/>
      <c r="ACY286" s="32"/>
      <c r="ACZ286" s="32"/>
      <c r="ADA286" s="32"/>
      <c r="ADB286" s="32"/>
      <c r="ADC286" s="32"/>
      <c r="ADD286" s="32"/>
      <c r="ADE286" s="32"/>
      <c r="ADF286" s="32"/>
      <c r="ADG286" s="32"/>
      <c r="ADH286" s="32"/>
      <c r="ADI286" s="32"/>
      <c r="ADJ286" s="32"/>
      <c r="ADK286" s="32"/>
      <c r="ADL286" s="32"/>
      <c r="ADM286" s="32"/>
      <c r="ADN286" s="32"/>
      <c r="ADO286" s="32"/>
      <c r="ADP286" s="32"/>
      <c r="ADQ286" s="32"/>
      <c r="ADR286" s="32"/>
      <c r="ADS286" s="32"/>
      <c r="ADT286" s="32"/>
      <c r="ADU286" s="32"/>
      <c r="ADV286" s="32"/>
      <c r="ADW286" s="32"/>
      <c r="ADX286" s="32"/>
      <c r="ADY286" s="32"/>
      <c r="ADZ286" s="32"/>
      <c r="AEA286" s="32"/>
      <c r="AEB286" s="32"/>
      <c r="AEC286" s="32"/>
      <c r="AED286" s="32"/>
      <c r="AEE286" s="32"/>
      <c r="AEF286" s="32"/>
      <c r="AEG286" s="32"/>
      <c r="AEH286" s="32"/>
      <c r="AEI286" s="32"/>
      <c r="AEJ286" s="32"/>
      <c r="AEK286" s="32"/>
      <c r="AEL286" s="32"/>
      <c r="AEM286" s="32"/>
      <c r="AEN286" s="32"/>
      <c r="AEO286" s="32"/>
      <c r="AEP286" s="32"/>
      <c r="AEQ286" s="32"/>
      <c r="AER286" s="32"/>
      <c r="AES286" s="32"/>
      <c r="AET286" s="32"/>
      <c r="AEU286" s="32"/>
      <c r="AEV286" s="32"/>
      <c r="AEW286" s="32"/>
      <c r="AEX286" s="32"/>
      <c r="AEY286" s="32"/>
      <c r="AEZ286" s="32"/>
      <c r="AFA286" s="32"/>
      <c r="AFB286" s="32"/>
      <c r="AFC286" s="32"/>
      <c r="AFD286" s="32"/>
      <c r="AFE286" s="32"/>
      <c r="AFF286" s="32"/>
      <c r="AFG286" s="32"/>
      <c r="AFH286" s="32"/>
      <c r="AFI286" s="32"/>
      <c r="AFJ286" s="32"/>
      <c r="AFK286" s="32"/>
      <c r="AFL286" s="32"/>
      <c r="AFM286" s="32"/>
      <c r="AFN286" s="32"/>
      <c r="AFO286" s="32"/>
      <c r="AFP286" s="32"/>
      <c r="AFQ286" s="32"/>
      <c r="AFR286" s="32"/>
      <c r="AFS286" s="32"/>
      <c r="AFT286" s="32"/>
      <c r="AFU286" s="32"/>
      <c r="AFV286" s="32"/>
      <c r="AFW286" s="32"/>
      <c r="AFX286" s="32"/>
      <c r="AFY286" s="32"/>
      <c r="AFZ286" s="32"/>
      <c r="AGA286" s="32"/>
      <c r="AGB286" s="32"/>
      <c r="AGC286" s="32"/>
      <c r="AGD286" s="32"/>
      <c r="AGE286" s="32"/>
      <c r="AGF286" s="32"/>
      <c r="AGG286" s="32"/>
      <c r="AGH286" s="32"/>
      <c r="AGI286" s="32"/>
      <c r="AGJ286" s="32"/>
      <c r="AGK286" s="32"/>
      <c r="AGL286" s="32"/>
      <c r="AGM286" s="32"/>
      <c r="AGN286" s="32"/>
      <c r="AGO286" s="32"/>
      <c r="AGP286" s="32"/>
      <c r="AGQ286" s="32"/>
      <c r="AGR286" s="32"/>
      <c r="AGS286" s="32"/>
      <c r="AGT286" s="32"/>
      <c r="AGU286" s="32"/>
      <c r="AGV286" s="32"/>
      <c r="AGW286" s="32"/>
      <c r="AGX286" s="32"/>
      <c r="AGY286" s="32"/>
      <c r="AGZ286" s="32"/>
      <c r="AHA286" s="32"/>
      <c r="AHB286" s="32"/>
      <c r="AHC286" s="32"/>
      <c r="AHD286" s="32"/>
      <c r="AHE286" s="32"/>
      <c r="AHF286" s="32"/>
      <c r="AHG286" s="32"/>
      <c r="AHH286" s="32"/>
      <c r="AHI286" s="32"/>
      <c r="AHJ286" s="32"/>
      <c r="AHK286" s="32"/>
      <c r="AHL286" s="32"/>
      <c r="AHM286" s="32"/>
      <c r="AHN286" s="32"/>
      <c r="AHO286" s="32"/>
      <c r="AHP286" s="32"/>
      <c r="AHQ286" s="32"/>
      <c r="AHR286" s="32"/>
      <c r="AHS286" s="32"/>
      <c r="AHT286" s="32"/>
      <c r="AHU286" s="32"/>
      <c r="AHV286" s="32"/>
      <c r="AHW286" s="32"/>
      <c r="AHX286" s="32"/>
      <c r="AHY286" s="32"/>
      <c r="AHZ286" s="32"/>
      <c r="AIA286" s="32"/>
      <c r="AIB286" s="32"/>
      <c r="AIC286" s="32"/>
      <c r="AID286" s="32"/>
      <c r="AIE286" s="32"/>
      <c r="AIF286" s="32"/>
      <c r="AIG286" s="32"/>
      <c r="AIH286" s="32"/>
      <c r="AII286" s="32"/>
      <c r="AIJ286" s="32"/>
      <c r="AIK286" s="32"/>
      <c r="AIL286" s="32"/>
      <c r="AIM286" s="32"/>
      <c r="AIN286" s="32"/>
      <c r="AIO286" s="32"/>
      <c r="AIP286" s="32"/>
      <c r="AIQ286" s="32"/>
      <c r="AIR286" s="32"/>
      <c r="AIS286" s="32"/>
      <c r="AIT286" s="32"/>
      <c r="AIU286" s="32"/>
      <c r="AIV286" s="32"/>
      <c r="AIW286" s="32"/>
      <c r="AIX286" s="32"/>
      <c r="AIY286" s="32"/>
      <c r="AIZ286" s="32"/>
      <c r="AJA286" s="32"/>
      <c r="AJB286" s="32"/>
      <c r="AJC286" s="32"/>
      <c r="AJD286" s="32"/>
      <c r="AJE286" s="32"/>
      <c r="AJF286" s="32"/>
      <c r="AJG286" s="32"/>
      <c r="AJH286" s="32"/>
      <c r="AJI286" s="32"/>
      <c r="AJJ286" s="32"/>
      <c r="AJK286" s="32"/>
      <c r="AJL286" s="32"/>
      <c r="AJM286" s="32"/>
      <c r="AJN286" s="32"/>
      <c r="AJO286" s="32"/>
      <c r="AJP286" s="32"/>
      <c r="AJQ286" s="32"/>
      <c r="AJR286" s="32"/>
      <c r="AJS286" s="32"/>
      <c r="AJT286" s="32"/>
      <c r="AJU286" s="32"/>
      <c r="AJV286" s="32"/>
      <c r="AJW286" s="32"/>
      <c r="AJX286" s="32"/>
      <c r="AJY286" s="32"/>
      <c r="AJZ286" s="32"/>
      <c r="AKA286" s="32"/>
      <c r="AKB286" s="32"/>
      <c r="AKC286" s="32"/>
      <c r="AKD286" s="32"/>
      <c r="AKE286" s="32"/>
      <c r="AKF286" s="32"/>
      <c r="AKG286" s="32"/>
      <c r="AKH286" s="32"/>
      <c r="AKI286" s="32"/>
      <c r="AKJ286" s="32"/>
      <c r="AKK286" s="32"/>
      <c r="AKL286" s="32"/>
      <c r="AKM286" s="32"/>
      <c r="AKN286" s="32"/>
      <c r="AKO286" s="32"/>
      <c r="AKP286" s="32"/>
      <c r="AKQ286" s="32"/>
      <c r="AKR286" s="32"/>
      <c r="AKS286" s="32"/>
      <c r="AKT286" s="32"/>
      <c r="AKU286" s="32"/>
      <c r="AKV286" s="32"/>
      <c r="AKW286" s="32"/>
      <c r="AKX286" s="32"/>
      <c r="AKY286" s="32"/>
      <c r="AKZ286" s="32"/>
      <c r="ALA286" s="32"/>
      <c r="ALB286" s="32"/>
      <c r="ALC286" s="32"/>
      <c r="ALD286" s="32"/>
      <c r="ALE286" s="32"/>
      <c r="ALF286" s="32"/>
      <c r="ALG286" s="32"/>
      <c r="ALH286" s="32"/>
      <c r="ALI286" s="32"/>
      <c r="ALJ286" s="32"/>
      <c r="ALK286" s="32"/>
      <c r="ALL286" s="32"/>
      <c r="ALM286" s="32"/>
      <c r="ALN286" s="32"/>
      <c r="ALO286" s="32"/>
      <c r="ALP286" s="32"/>
      <c r="ALQ286" s="32"/>
      <c r="ALR286" s="32"/>
      <c r="ALS286" s="32"/>
      <c r="ALT286" s="32"/>
      <c r="ALU286" s="32"/>
      <c r="ALV286" s="32"/>
      <c r="ALW286" s="32"/>
      <c r="ALX286" s="32"/>
      <c r="ALY286" s="32"/>
      <c r="ALZ286" s="32"/>
      <c r="AMA286" s="32"/>
      <c r="AMB286" s="32"/>
      <c r="AMC286" s="32"/>
      <c r="AMD286" s="32"/>
      <c r="AME286" s="32"/>
      <c r="AMF286" s="32"/>
      <c r="AMG286" s="32"/>
      <c r="AMH286" s="32"/>
      <c r="AMI286" s="32"/>
      <c r="AMJ286" s="32"/>
      <c r="AMK286" s="32"/>
      <c r="AML286" s="32"/>
      <c r="AMM286" s="32"/>
      <c r="AMN286" s="32"/>
      <c r="AMO286" s="32"/>
      <c r="AMP286" s="32"/>
      <c r="AMQ286" s="32"/>
      <c r="AMR286" s="32"/>
      <c r="AMS286" s="32"/>
      <c r="AMT286" s="32"/>
      <c r="AMU286" s="32"/>
      <c r="AMV286" s="32"/>
      <c r="AMW286" s="32"/>
    </row>
    <row r="287" spans="1:1037" ht="90.75" hidden="1" thickTop="1" thickBot="1" x14ac:dyDescent="0.25">
      <c r="A287" s="23" t="s">
        <v>438</v>
      </c>
      <c r="B287" s="23" t="s">
        <v>1458</v>
      </c>
      <c r="C287" s="23" t="s">
        <v>1470</v>
      </c>
      <c r="D287" s="23" t="s">
        <v>83</v>
      </c>
      <c r="E287" s="23" t="s">
        <v>1049</v>
      </c>
      <c r="F287" s="23" t="s">
        <v>1645</v>
      </c>
      <c r="G287" s="23" t="s">
        <v>1062</v>
      </c>
      <c r="H287" s="23" t="s">
        <v>1055</v>
      </c>
      <c r="I287" s="24" t="s">
        <v>1492</v>
      </c>
      <c r="J287" s="189" t="str">
        <f>+VLOOKUP(I287,Feuil1!A:C,2,FALSE)</f>
        <v>R1-3-1-9</v>
      </c>
      <c r="K287" s="24" t="s">
        <v>1493</v>
      </c>
      <c r="L287" s="29"/>
      <c r="M287" s="59">
        <v>2</v>
      </c>
      <c r="N287" s="60">
        <v>2</v>
      </c>
      <c r="O287" s="42">
        <f t="shared" si="20"/>
        <v>4</v>
      </c>
      <c r="P287" s="42">
        <f t="shared" si="21"/>
        <v>2</v>
      </c>
      <c r="Q287" s="44" t="s">
        <v>1494</v>
      </c>
      <c r="R287" s="59">
        <v>5</v>
      </c>
      <c r="S287" s="25" t="s">
        <v>1495</v>
      </c>
      <c r="T287" s="59">
        <v>5</v>
      </c>
      <c r="U287" s="25" t="s">
        <v>1496</v>
      </c>
      <c r="V287" s="59">
        <v>5</v>
      </c>
      <c r="W287" s="41">
        <f t="shared" si="22"/>
        <v>15</v>
      </c>
      <c r="X287" s="50">
        <f t="shared" si="23"/>
        <v>1</v>
      </c>
      <c r="Y287" s="52">
        <f t="shared" si="24"/>
        <v>2</v>
      </c>
      <c r="Z287" s="23"/>
      <c r="AA287" s="120"/>
      <c r="AB287" s="29"/>
      <c r="AC287" s="29"/>
      <c r="AD287" s="31" t="s">
        <v>1637</v>
      </c>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32"/>
      <c r="CC287" s="32"/>
      <c r="CD287" s="32"/>
      <c r="CE287" s="32"/>
      <c r="CF287" s="32"/>
      <c r="CG287" s="32"/>
      <c r="CH287" s="32"/>
      <c r="CI287" s="32"/>
      <c r="CJ287" s="32"/>
      <c r="CK287" s="32"/>
      <c r="CL287" s="32"/>
      <c r="CM287" s="32"/>
      <c r="CN287" s="32"/>
      <c r="CO287" s="32"/>
      <c r="CP287" s="32"/>
      <c r="CQ287" s="32"/>
      <c r="CR287" s="32"/>
      <c r="CS287" s="32"/>
      <c r="CT287" s="32"/>
      <c r="CU287" s="32"/>
      <c r="CV287" s="32"/>
      <c r="CW287" s="32"/>
      <c r="CX287" s="32"/>
      <c r="CY287" s="32"/>
      <c r="CZ287" s="32"/>
      <c r="DA287" s="32"/>
      <c r="DB287" s="32"/>
      <c r="DC287" s="32"/>
      <c r="DD287" s="32"/>
      <c r="DE287" s="32"/>
      <c r="DF287" s="32"/>
      <c r="DG287" s="32"/>
      <c r="DH287" s="32"/>
      <c r="DI287" s="32"/>
      <c r="DJ287" s="32"/>
      <c r="DK287" s="32"/>
      <c r="DL287" s="32"/>
      <c r="DM287" s="32"/>
      <c r="DN287" s="32"/>
      <c r="DO287" s="32"/>
      <c r="DP287" s="32"/>
      <c r="DQ287" s="32"/>
      <c r="DR287" s="32"/>
      <c r="DS287" s="32"/>
      <c r="DT287" s="32"/>
      <c r="DU287" s="32"/>
      <c r="DV287" s="32"/>
      <c r="DW287" s="32"/>
      <c r="DX287" s="32"/>
      <c r="DY287" s="32"/>
      <c r="DZ287" s="32"/>
      <c r="EA287" s="32"/>
      <c r="EB287" s="32"/>
      <c r="EC287" s="32"/>
      <c r="ED287" s="32"/>
      <c r="EE287" s="32"/>
      <c r="EF287" s="32"/>
      <c r="EG287" s="32"/>
      <c r="EH287" s="32"/>
      <c r="EI287" s="32"/>
      <c r="EJ287" s="32"/>
      <c r="EK287" s="32"/>
      <c r="EL287" s="32"/>
      <c r="EM287" s="32"/>
      <c r="EN287" s="32"/>
      <c r="EO287" s="32"/>
      <c r="EP287" s="32"/>
      <c r="EQ287" s="32"/>
      <c r="ER287" s="32"/>
      <c r="ES287" s="32"/>
      <c r="ET287" s="32"/>
      <c r="EU287" s="32"/>
      <c r="EV287" s="32"/>
      <c r="EW287" s="32"/>
      <c r="EX287" s="32"/>
      <c r="EY287" s="32"/>
      <c r="EZ287" s="32"/>
      <c r="FA287" s="32"/>
      <c r="FB287" s="32"/>
      <c r="FC287" s="32"/>
      <c r="FD287" s="32"/>
      <c r="FE287" s="32"/>
      <c r="FF287" s="32"/>
      <c r="FG287" s="32"/>
      <c r="FH287" s="32"/>
      <c r="FI287" s="32"/>
      <c r="FJ287" s="32"/>
      <c r="FK287" s="32"/>
      <c r="FL287" s="32"/>
      <c r="FM287" s="32"/>
      <c r="FN287" s="32"/>
      <c r="FO287" s="32"/>
      <c r="FP287" s="32"/>
      <c r="FQ287" s="32"/>
      <c r="FR287" s="32"/>
      <c r="FS287" s="32"/>
      <c r="FT287" s="32"/>
      <c r="FU287" s="32"/>
      <c r="FV287" s="32"/>
      <c r="FW287" s="32"/>
      <c r="FX287" s="32"/>
      <c r="FY287" s="32"/>
      <c r="FZ287" s="32"/>
      <c r="GA287" s="32"/>
      <c r="GB287" s="32"/>
      <c r="GC287" s="32"/>
      <c r="GD287" s="32"/>
      <c r="GE287" s="32"/>
      <c r="GF287" s="32"/>
      <c r="GG287" s="32"/>
      <c r="GH287" s="32"/>
      <c r="GI287" s="32"/>
      <c r="GJ287" s="32"/>
      <c r="GK287" s="32"/>
      <c r="GL287" s="32"/>
      <c r="GM287" s="32"/>
      <c r="GN287" s="32"/>
      <c r="GO287" s="32"/>
      <c r="GP287" s="32"/>
      <c r="GQ287" s="32"/>
      <c r="GR287" s="32"/>
      <c r="GS287" s="32"/>
      <c r="GT287" s="32"/>
      <c r="GU287" s="32"/>
      <c r="GV287" s="32"/>
      <c r="GW287" s="32"/>
      <c r="GX287" s="32"/>
      <c r="GY287" s="32"/>
      <c r="GZ287" s="32"/>
      <c r="HA287" s="32"/>
      <c r="HB287" s="32"/>
      <c r="HC287" s="32"/>
      <c r="HD287" s="32"/>
      <c r="HE287" s="32"/>
      <c r="HF287" s="32"/>
      <c r="HG287" s="32"/>
      <c r="HH287" s="32"/>
      <c r="HI287" s="32"/>
      <c r="HJ287" s="32"/>
      <c r="HK287" s="32"/>
      <c r="HL287" s="32"/>
      <c r="HM287" s="32"/>
      <c r="HN287" s="32"/>
      <c r="HO287" s="32"/>
      <c r="HP287" s="32"/>
      <c r="HQ287" s="32"/>
      <c r="HR287" s="32"/>
      <c r="HS287" s="32"/>
      <c r="HT287" s="32"/>
      <c r="HU287" s="32"/>
      <c r="HV287" s="32"/>
      <c r="HW287" s="32"/>
      <c r="HX287" s="32"/>
      <c r="HY287" s="32"/>
      <c r="HZ287" s="32"/>
      <c r="IA287" s="32"/>
      <c r="IB287" s="32"/>
      <c r="IC287" s="32"/>
      <c r="ID287" s="32"/>
      <c r="IE287" s="32"/>
      <c r="IF287" s="32"/>
      <c r="IG287" s="32"/>
      <c r="IH287" s="32"/>
      <c r="II287" s="32"/>
      <c r="IJ287" s="32"/>
      <c r="IK287" s="32"/>
      <c r="IL287" s="32"/>
      <c r="IM287" s="32"/>
      <c r="IN287" s="32"/>
      <c r="IO287" s="32"/>
      <c r="IP287" s="32"/>
      <c r="IQ287" s="32"/>
      <c r="IR287" s="32"/>
      <c r="IS287" s="32"/>
      <c r="IT287" s="32"/>
      <c r="IU287" s="32"/>
      <c r="IV287" s="32"/>
      <c r="IW287" s="32"/>
      <c r="IX287" s="32"/>
      <c r="IY287" s="32"/>
      <c r="IZ287" s="32"/>
      <c r="JA287" s="32"/>
      <c r="JB287" s="32"/>
      <c r="JC287" s="32"/>
      <c r="JD287" s="32"/>
      <c r="JE287" s="32"/>
      <c r="JF287" s="32"/>
      <c r="JG287" s="32"/>
      <c r="JH287" s="32"/>
      <c r="JI287" s="32"/>
      <c r="JJ287" s="32"/>
      <c r="JK287" s="32"/>
      <c r="JL287" s="32"/>
      <c r="JM287" s="32"/>
      <c r="JN287" s="32"/>
      <c r="JO287" s="32"/>
      <c r="JP287" s="32"/>
      <c r="JQ287" s="32"/>
      <c r="JR287" s="32"/>
      <c r="JS287" s="32"/>
      <c r="JT287" s="32"/>
      <c r="JU287" s="32"/>
      <c r="JV287" s="32"/>
      <c r="JW287" s="32"/>
      <c r="JX287" s="32"/>
      <c r="JY287" s="32"/>
      <c r="JZ287" s="32"/>
      <c r="KA287" s="32"/>
      <c r="KB287" s="32"/>
      <c r="KC287" s="32"/>
      <c r="KD287" s="32"/>
      <c r="KE287" s="32"/>
      <c r="KF287" s="32"/>
      <c r="KG287" s="32"/>
      <c r="KH287" s="32"/>
      <c r="KI287" s="32"/>
      <c r="KJ287" s="32"/>
      <c r="KK287" s="32"/>
      <c r="KL287" s="32"/>
      <c r="KM287" s="32"/>
      <c r="KN287" s="32"/>
      <c r="KO287" s="32"/>
      <c r="KP287" s="32"/>
      <c r="KQ287" s="32"/>
      <c r="KR287" s="32"/>
      <c r="KS287" s="32"/>
      <c r="KT287" s="32"/>
      <c r="KU287" s="32"/>
      <c r="KV287" s="32"/>
      <c r="KW287" s="32"/>
      <c r="KX287" s="32"/>
      <c r="KY287" s="32"/>
      <c r="KZ287" s="32"/>
      <c r="LA287" s="32"/>
      <c r="LB287" s="32"/>
      <c r="LC287" s="32"/>
      <c r="LD287" s="32"/>
      <c r="LE287" s="32"/>
      <c r="LF287" s="32"/>
      <c r="LG287" s="32"/>
      <c r="LH287" s="32"/>
      <c r="LI287" s="32"/>
      <c r="LJ287" s="32"/>
      <c r="LK287" s="32"/>
      <c r="LL287" s="32"/>
      <c r="LM287" s="32"/>
      <c r="LN287" s="32"/>
      <c r="LO287" s="32"/>
      <c r="LP287" s="32"/>
      <c r="LQ287" s="32"/>
      <c r="LR287" s="32"/>
      <c r="LS287" s="32"/>
      <c r="LT287" s="32"/>
      <c r="LU287" s="32"/>
      <c r="LV287" s="32"/>
      <c r="LW287" s="32"/>
      <c r="LX287" s="32"/>
      <c r="LY287" s="32"/>
      <c r="LZ287" s="32"/>
      <c r="MA287" s="32"/>
      <c r="MB287" s="32"/>
      <c r="MC287" s="32"/>
      <c r="MD287" s="32"/>
      <c r="ME287" s="32"/>
      <c r="MF287" s="32"/>
      <c r="MG287" s="32"/>
      <c r="MH287" s="32"/>
      <c r="MI287" s="32"/>
      <c r="MJ287" s="32"/>
      <c r="MK287" s="32"/>
      <c r="ML287" s="32"/>
      <c r="MM287" s="32"/>
      <c r="MN287" s="32"/>
      <c r="MO287" s="32"/>
      <c r="MP287" s="32"/>
      <c r="MQ287" s="32"/>
      <c r="MR287" s="32"/>
      <c r="MS287" s="32"/>
      <c r="MT287" s="32"/>
      <c r="MU287" s="32"/>
      <c r="MV287" s="32"/>
      <c r="MW287" s="32"/>
      <c r="MX287" s="32"/>
      <c r="MY287" s="32"/>
      <c r="MZ287" s="32"/>
      <c r="NA287" s="32"/>
      <c r="NB287" s="32"/>
      <c r="NC287" s="32"/>
      <c r="ND287" s="32"/>
      <c r="NE287" s="32"/>
      <c r="NF287" s="32"/>
      <c r="NG287" s="32"/>
      <c r="NH287" s="32"/>
      <c r="NI287" s="32"/>
      <c r="NJ287" s="32"/>
      <c r="NK287" s="32"/>
      <c r="NL287" s="32"/>
      <c r="NM287" s="32"/>
      <c r="NN287" s="32"/>
      <c r="NO287" s="32"/>
      <c r="NP287" s="32"/>
      <c r="NQ287" s="32"/>
      <c r="NR287" s="32"/>
      <c r="NS287" s="32"/>
      <c r="NT287" s="32"/>
      <c r="NU287" s="32"/>
      <c r="NV287" s="32"/>
      <c r="NW287" s="32"/>
      <c r="NX287" s="32"/>
      <c r="NY287" s="32"/>
      <c r="NZ287" s="32"/>
      <c r="OA287" s="32"/>
      <c r="OB287" s="32"/>
      <c r="OC287" s="32"/>
      <c r="OD287" s="32"/>
      <c r="OE287" s="32"/>
      <c r="OF287" s="32"/>
      <c r="OG287" s="32"/>
      <c r="OH287" s="32"/>
      <c r="OI287" s="32"/>
      <c r="OJ287" s="32"/>
      <c r="OK287" s="32"/>
      <c r="OL287" s="32"/>
      <c r="OM287" s="32"/>
      <c r="ON287" s="32"/>
      <c r="OO287" s="32"/>
      <c r="OP287" s="32"/>
      <c r="OQ287" s="32"/>
      <c r="OR287" s="32"/>
      <c r="OS287" s="32"/>
      <c r="OT287" s="32"/>
      <c r="OU287" s="32"/>
      <c r="OV287" s="32"/>
      <c r="OW287" s="32"/>
      <c r="OX287" s="32"/>
      <c r="OY287" s="32"/>
      <c r="OZ287" s="32"/>
      <c r="PA287" s="32"/>
      <c r="PB287" s="32"/>
      <c r="PC287" s="32"/>
      <c r="PD287" s="32"/>
      <c r="PE287" s="32"/>
      <c r="PF287" s="32"/>
      <c r="PG287" s="32"/>
      <c r="PH287" s="32"/>
      <c r="PI287" s="32"/>
      <c r="PJ287" s="32"/>
      <c r="PK287" s="32"/>
      <c r="PL287" s="32"/>
      <c r="PM287" s="32"/>
      <c r="PN287" s="32"/>
      <c r="PO287" s="32"/>
      <c r="PP287" s="32"/>
      <c r="PQ287" s="32"/>
      <c r="PR287" s="32"/>
      <c r="PS287" s="32"/>
      <c r="PT287" s="32"/>
      <c r="PU287" s="32"/>
      <c r="PV287" s="32"/>
      <c r="PW287" s="32"/>
      <c r="PX287" s="32"/>
      <c r="PY287" s="32"/>
      <c r="PZ287" s="32"/>
      <c r="QA287" s="32"/>
      <c r="QB287" s="32"/>
      <c r="QC287" s="32"/>
      <c r="QD287" s="32"/>
      <c r="QE287" s="32"/>
      <c r="QF287" s="32"/>
      <c r="QG287" s="32"/>
      <c r="QH287" s="32"/>
      <c r="QI287" s="32"/>
      <c r="QJ287" s="32"/>
      <c r="QK287" s="32"/>
      <c r="QL287" s="32"/>
      <c r="QM287" s="32"/>
      <c r="QN287" s="32"/>
      <c r="QO287" s="32"/>
      <c r="QP287" s="32"/>
      <c r="QQ287" s="32"/>
      <c r="QR287" s="32"/>
      <c r="QS287" s="32"/>
      <c r="QT287" s="32"/>
      <c r="QU287" s="32"/>
      <c r="QV287" s="32"/>
      <c r="QW287" s="32"/>
      <c r="QX287" s="32"/>
      <c r="QY287" s="32"/>
      <c r="QZ287" s="32"/>
      <c r="RA287" s="32"/>
      <c r="RB287" s="32"/>
      <c r="RC287" s="32"/>
      <c r="RD287" s="32"/>
      <c r="RE287" s="32"/>
      <c r="RF287" s="32"/>
      <c r="RG287" s="32"/>
      <c r="RH287" s="32"/>
      <c r="RI287" s="32"/>
      <c r="RJ287" s="32"/>
      <c r="RK287" s="32"/>
      <c r="RL287" s="32"/>
      <c r="RM287" s="32"/>
      <c r="RN287" s="32"/>
      <c r="RO287" s="32"/>
      <c r="RP287" s="32"/>
      <c r="RQ287" s="32"/>
      <c r="RR287" s="32"/>
      <c r="RS287" s="32"/>
      <c r="RT287" s="32"/>
      <c r="RU287" s="32"/>
      <c r="RV287" s="32"/>
      <c r="RW287" s="32"/>
      <c r="RX287" s="32"/>
      <c r="RY287" s="32"/>
      <c r="RZ287" s="32"/>
      <c r="SA287" s="32"/>
      <c r="SB287" s="32"/>
      <c r="SC287" s="32"/>
      <c r="SD287" s="32"/>
      <c r="SE287" s="32"/>
      <c r="SF287" s="32"/>
      <c r="SG287" s="32"/>
      <c r="SH287" s="32"/>
      <c r="SI287" s="32"/>
      <c r="SJ287" s="32"/>
      <c r="SK287" s="32"/>
      <c r="SL287" s="32"/>
      <c r="SM287" s="32"/>
      <c r="SN287" s="32"/>
      <c r="SO287" s="32"/>
      <c r="SP287" s="32"/>
      <c r="SQ287" s="32"/>
      <c r="SR287" s="32"/>
      <c r="SS287" s="32"/>
      <c r="ST287" s="32"/>
      <c r="SU287" s="32"/>
      <c r="SV287" s="32"/>
      <c r="SW287" s="32"/>
      <c r="SX287" s="32"/>
      <c r="SY287" s="32"/>
      <c r="SZ287" s="32"/>
      <c r="TA287" s="32"/>
      <c r="TB287" s="32"/>
      <c r="TC287" s="32"/>
      <c r="TD287" s="32"/>
      <c r="TE287" s="32"/>
      <c r="TF287" s="32"/>
      <c r="TG287" s="32"/>
      <c r="TH287" s="32"/>
      <c r="TI287" s="32"/>
      <c r="TJ287" s="32"/>
      <c r="TK287" s="32"/>
      <c r="TL287" s="32"/>
      <c r="TM287" s="32"/>
      <c r="TN287" s="32"/>
      <c r="TO287" s="32"/>
      <c r="TP287" s="32"/>
      <c r="TQ287" s="32"/>
      <c r="TR287" s="32"/>
      <c r="TS287" s="32"/>
      <c r="TT287" s="32"/>
      <c r="TU287" s="32"/>
      <c r="TV287" s="32"/>
      <c r="TW287" s="32"/>
      <c r="TX287" s="32"/>
      <c r="TY287" s="32"/>
      <c r="TZ287" s="32"/>
      <c r="UA287" s="32"/>
      <c r="UB287" s="32"/>
      <c r="UC287" s="32"/>
      <c r="UD287" s="32"/>
      <c r="UE287" s="32"/>
      <c r="UF287" s="32"/>
      <c r="UG287" s="32"/>
      <c r="UH287" s="32"/>
      <c r="UI287" s="32"/>
      <c r="UJ287" s="32"/>
      <c r="UK287" s="32"/>
      <c r="UL287" s="32"/>
      <c r="UM287" s="32"/>
      <c r="UN287" s="32"/>
      <c r="UO287" s="32"/>
      <c r="UP287" s="32"/>
      <c r="UQ287" s="32"/>
      <c r="UR287" s="32"/>
      <c r="US287" s="32"/>
      <c r="UT287" s="32"/>
      <c r="UU287" s="32"/>
      <c r="UV287" s="32"/>
      <c r="UW287" s="32"/>
      <c r="UX287" s="32"/>
      <c r="UY287" s="32"/>
      <c r="UZ287" s="32"/>
      <c r="VA287" s="32"/>
      <c r="VB287" s="32"/>
      <c r="VC287" s="32"/>
      <c r="VD287" s="32"/>
      <c r="VE287" s="32"/>
      <c r="VF287" s="32"/>
      <c r="VG287" s="32"/>
      <c r="VH287" s="32"/>
      <c r="VI287" s="32"/>
      <c r="VJ287" s="32"/>
      <c r="VK287" s="32"/>
      <c r="VL287" s="32"/>
      <c r="VM287" s="32"/>
      <c r="VN287" s="32"/>
      <c r="VO287" s="32"/>
      <c r="VP287" s="32"/>
      <c r="VQ287" s="32"/>
      <c r="VR287" s="32"/>
      <c r="VS287" s="32"/>
      <c r="VT287" s="32"/>
      <c r="VU287" s="32"/>
      <c r="VV287" s="32"/>
      <c r="VW287" s="32"/>
      <c r="VX287" s="32"/>
      <c r="VY287" s="32"/>
      <c r="VZ287" s="32"/>
      <c r="WA287" s="32"/>
      <c r="WB287" s="32"/>
      <c r="WC287" s="32"/>
      <c r="WD287" s="32"/>
      <c r="WE287" s="32"/>
      <c r="WF287" s="32"/>
      <c r="WG287" s="32"/>
      <c r="WH287" s="32"/>
      <c r="WI287" s="32"/>
      <c r="WJ287" s="32"/>
      <c r="WK287" s="32"/>
      <c r="WL287" s="32"/>
      <c r="WM287" s="32"/>
      <c r="WN287" s="32"/>
      <c r="WO287" s="32"/>
      <c r="WP287" s="32"/>
      <c r="WQ287" s="32"/>
      <c r="WR287" s="32"/>
      <c r="WS287" s="32"/>
      <c r="WT287" s="32"/>
      <c r="WU287" s="32"/>
      <c r="WV287" s="32"/>
      <c r="WW287" s="32"/>
      <c r="WX287" s="32"/>
      <c r="WY287" s="32"/>
      <c r="WZ287" s="32"/>
      <c r="XA287" s="32"/>
      <c r="XB287" s="32"/>
      <c r="XC287" s="32"/>
      <c r="XD287" s="32"/>
      <c r="XE287" s="32"/>
      <c r="XF287" s="32"/>
      <c r="XG287" s="32"/>
      <c r="XH287" s="32"/>
      <c r="XI287" s="32"/>
      <c r="XJ287" s="32"/>
      <c r="XK287" s="32"/>
      <c r="XL287" s="32"/>
      <c r="XM287" s="32"/>
      <c r="XN287" s="32"/>
      <c r="XO287" s="32"/>
      <c r="XP287" s="32"/>
      <c r="XQ287" s="32"/>
      <c r="XR287" s="32"/>
      <c r="XS287" s="32"/>
      <c r="XT287" s="32"/>
      <c r="XU287" s="32"/>
      <c r="XV287" s="32"/>
      <c r="XW287" s="32"/>
      <c r="XX287" s="32"/>
      <c r="XY287" s="32"/>
      <c r="XZ287" s="32"/>
      <c r="YA287" s="32"/>
      <c r="YB287" s="32"/>
      <c r="YC287" s="32"/>
      <c r="YD287" s="32"/>
      <c r="YE287" s="32"/>
      <c r="YF287" s="32"/>
      <c r="YG287" s="32"/>
      <c r="YH287" s="32"/>
      <c r="YI287" s="32"/>
      <c r="YJ287" s="32"/>
      <c r="YK287" s="32"/>
      <c r="YL287" s="32"/>
      <c r="YM287" s="32"/>
      <c r="YN287" s="32"/>
      <c r="YO287" s="32"/>
      <c r="YP287" s="32"/>
      <c r="YQ287" s="32"/>
      <c r="YR287" s="32"/>
      <c r="YS287" s="32"/>
      <c r="YT287" s="32"/>
      <c r="YU287" s="32"/>
      <c r="YV287" s="32"/>
      <c r="YW287" s="32"/>
      <c r="YX287" s="32"/>
      <c r="YY287" s="32"/>
      <c r="YZ287" s="32"/>
      <c r="ZA287" s="32"/>
      <c r="ZB287" s="32"/>
      <c r="ZC287" s="32"/>
      <c r="ZD287" s="32"/>
      <c r="ZE287" s="32"/>
      <c r="ZF287" s="32"/>
      <c r="ZG287" s="32"/>
      <c r="ZH287" s="32"/>
      <c r="ZI287" s="32"/>
      <c r="ZJ287" s="32"/>
      <c r="ZK287" s="32"/>
      <c r="ZL287" s="32"/>
      <c r="ZM287" s="32"/>
      <c r="ZN287" s="32"/>
      <c r="ZO287" s="32"/>
      <c r="ZP287" s="32"/>
      <c r="ZQ287" s="32"/>
      <c r="ZR287" s="32"/>
      <c r="ZS287" s="32"/>
      <c r="ZT287" s="32"/>
      <c r="ZU287" s="32"/>
      <c r="ZV287" s="32"/>
      <c r="ZW287" s="32"/>
      <c r="ZX287" s="32"/>
      <c r="ZY287" s="32"/>
      <c r="ZZ287" s="32"/>
      <c r="AAA287" s="32"/>
      <c r="AAB287" s="32"/>
      <c r="AAC287" s="32"/>
      <c r="AAD287" s="32"/>
      <c r="AAE287" s="32"/>
      <c r="AAF287" s="32"/>
      <c r="AAG287" s="32"/>
      <c r="AAH287" s="32"/>
      <c r="AAI287" s="32"/>
      <c r="AAJ287" s="32"/>
      <c r="AAK287" s="32"/>
      <c r="AAL287" s="32"/>
      <c r="AAM287" s="32"/>
      <c r="AAN287" s="32"/>
      <c r="AAO287" s="32"/>
      <c r="AAP287" s="32"/>
      <c r="AAQ287" s="32"/>
      <c r="AAR287" s="32"/>
      <c r="AAS287" s="32"/>
      <c r="AAT287" s="32"/>
      <c r="AAU287" s="32"/>
      <c r="AAV287" s="32"/>
      <c r="AAW287" s="32"/>
      <c r="AAX287" s="32"/>
      <c r="AAY287" s="32"/>
      <c r="AAZ287" s="32"/>
      <c r="ABA287" s="32"/>
      <c r="ABB287" s="32"/>
      <c r="ABC287" s="32"/>
      <c r="ABD287" s="32"/>
      <c r="ABE287" s="32"/>
      <c r="ABF287" s="32"/>
      <c r="ABG287" s="32"/>
      <c r="ABH287" s="32"/>
      <c r="ABI287" s="32"/>
      <c r="ABJ287" s="32"/>
      <c r="ABK287" s="32"/>
      <c r="ABL287" s="32"/>
      <c r="ABM287" s="32"/>
      <c r="ABN287" s="32"/>
      <c r="ABO287" s="32"/>
      <c r="ABP287" s="32"/>
      <c r="ABQ287" s="32"/>
      <c r="ABR287" s="32"/>
      <c r="ABS287" s="32"/>
      <c r="ABT287" s="32"/>
      <c r="ABU287" s="32"/>
      <c r="ABV287" s="32"/>
      <c r="ABW287" s="32"/>
      <c r="ABX287" s="32"/>
      <c r="ABY287" s="32"/>
      <c r="ABZ287" s="32"/>
      <c r="ACA287" s="32"/>
      <c r="ACB287" s="32"/>
      <c r="ACC287" s="32"/>
      <c r="ACD287" s="32"/>
      <c r="ACE287" s="32"/>
      <c r="ACF287" s="32"/>
      <c r="ACG287" s="32"/>
      <c r="ACH287" s="32"/>
      <c r="ACI287" s="32"/>
      <c r="ACJ287" s="32"/>
      <c r="ACK287" s="32"/>
      <c r="ACL287" s="32"/>
      <c r="ACM287" s="32"/>
      <c r="ACN287" s="32"/>
      <c r="ACO287" s="32"/>
      <c r="ACP287" s="32"/>
      <c r="ACQ287" s="32"/>
      <c r="ACR287" s="32"/>
      <c r="ACS287" s="32"/>
      <c r="ACT287" s="32"/>
      <c r="ACU287" s="32"/>
      <c r="ACV287" s="32"/>
      <c r="ACW287" s="32"/>
      <c r="ACX287" s="32"/>
      <c r="ACY287" s="32"/>
      <c r="ACZ287" s="32"/>
      <c r="ADA287" s="32"/>
      <c r="ADB287" s="32"/>
      <c r="ADC287" s="32"/>
      <c r="ADD287" s="32"/>
      <c r="ADE287" s="32"/>
      <c r="ADF287" s="32"/>
      <c r="ADG287" s="32"/>
      <c r="ADH287" s="32"/>
      <c r="ADI287" s="32"/>
      <c r="ADJ287" s="32"/>
      <c r="ADK287" s="32"/>
      <c r="ADL287" s="32"/>
      <c r="ADM287" s="32"/>
      <c r="ADN287" s="32"/>
      <c r="ADO287" s="32"/>
      <c r="ADP287" s="32"/>
      <c r="ADQ287" s="32"/>
      <c r="ADR287" s="32"/>
      <c r="ADS287" s="32"/>
      <c r="ADT287" s="32"/>
      <c r="ADU287" s="32"/>
      <c r="ADV287" s="32"/>
      <c r="ADW287" s="32"/>
      <c r="ADX287" s="32"/>
      <c r="ADY287" s="32"/>
      <c r="ADZ287" s="32"/>
      <c r="AEA287" s="32"/>
      <c r="AEB287" s="32"/>
      <c r="AEC287" s="32"/>
      <c r="AED287" s="32"/>
      <c r="AEE287" s="32"/>
      <c r="AEF287" s="32"/>
      <c r="AEG287" s="32"/>
      <c r="AEH287" s="32"/>
      <c r="AEI287" s="32"/>
      <c r="AEJ287" s="32"/>
      <c r="AEK287" s="32"/>
      <c r="AEL287" s="32"/>
      <c r="AEM287" s="32"/>
      <c r="AEN287" s="32"/>
      <c r="AEO287" s="32"/>
      <c r="AEP287" s="32"/>
      <c r="AEQ287" s="32"/>
      <c r="AER287" s="32"/>
      <c r="AES287" s="32"/>
      <c r="AET287" s="32"/>
      <c r="AEU287" s="32"/>
      <c r="AEV287" s="32"/>
      <c r="AEW287" s="32"/>
      <c r="AEX287" s="32"/>
      <c r="AEY287" s="32"/>
      <c r="AEZ287" s="32"/>
      <c r="AFA287" s="32"/>
      <c r="AFB287" s="32"/>
      <c r="AFC287" s="32"/>
      <c r="AFD287" s="32"/>
      <c r="AFE287" s="32"/>
      <c r="AFF287" s="32"/>
      <c r="AFG287" s="32"/>
      <c r="AFH287" s="32"/>
      <c r="AFI287" s="32"/>
      <c r="AFJ287" s="32"/>
      <c r="AFK287" s="32"/>
      <c r="AFL287" s="32"/>
      <c r="AFM287" s="32"/>
      <c r="AFN287" s="32"/>
      <c r="AFO287" s="32"/>
      <c r="AFP287" s="32"/>
      <c r="AFQ287" s="32"/>
      <c r="AFR287" s="32"/>
      <c r="AFS287" s="32"/>
      <c r="AFT287" s="32"/>
      <c r="AFU287" s="32"/>
      <c r="AFV287" s="32"/>
      <c r="AFW287" s="32"/>
      <c r="AFX287" s="32"/>
      <c r="AFY287" s="32"/>
      <c r="AFZ287" s="32"/>
      <c r="AGA287" s="32"/>
      <c r="AGB287" s="32"/>
      <c r="AGC287" s="32"/>
      <c r="AGD287" s="32"/>
      <c r="AGE287" s="32"/>
      <c r="AGF287" s="32"/>
      <c r="AGG287" s="32"/>
      <c r="AGH287" s="32"/>
      <c r="AGI287" s="32"/>
      <c r="AGJ287" s="32"/>
      <c r="AGK287" s="32"/>
      <c r="AGL287" s="32"/>
      <c r="AGM287" s="32"/>
      <c r="AGN287" s="32"/>
      <c r="AGO287" s="32"/>
      <c r="AGP287" s="32"/>
      <c r="AGQ287" s="32"/>
      <c r="AGR287" s="32"/>
      <c r="AGS287" s="32"/>
      <c r="AGT287" s="32"/>
      <c r="AGU287" s="32"/>
      <c r="AGV287" s="32"/>
      <c r="AGW287" s="32"/>
      <c r="AGX287" s="32"/>
      <c r="AGY287" s="32"/>
      <c r="AGZ287" s="32"/>
      <c r="AHA287" s="32"/>
      <c r="AHB287" s="32"/>
      <c r="AHC287" s="32"/>
      <c r="AHD287" s="32"/>
      <c r="AHE287" s="32"/>
      <c r="AHF287" s="32"/>
      <c r="AHG287" s="32"/>
      <c r="AHH287" s="32"/>
      <c r="AHI287" s="32"/>
      <c r="AHJ287" s="32"/>
      <c r="AHK287" s="32"/>
      <c r="AHL287" s="32"/>
      <c r="AHM287" s="32"/>
      <c r="AHN287" s="32"/>
      <c r="AHO287" s="32"/>
      <c r="AHP287" s="32"/>
      <c r="AHQ287" s="32"/>
      <c r="AHR287" s="32"/>
      <c r="AHS287" s="32"/>
      <c r="AHT287" s="32"/>
      <c r="AHU287" s="32"/>
      <c r="AHV287" s="32"/>
      <c r="AHW287" s="32"/>
      <c r="AHX287" s="32"/>
      <c r="AHY287" s="32"/>
      <c r="AHZ287" s="32"/>
      <c r="AIA287" s="32"/>
      <c r="AIB287" s="32"/>
      <c r="AIC287" s="32"/>
      <c r="AID287" s="32"/>
      <c r="AIE287" s="32"/>
      <c r="AIF287" s="32"/>
      <c r="AIG287" s="32"/>
      <c r="AIH287" s="32"/>
      <c r="AII287" s="32"/>
      <c r="AIJ287" s="32"/>
      <c r="AIK287" s="32"/>
      <c r="AIL287" s="32"/>
      <c r="AIM287" s="32"/>
      <c r="AIN287" s="32"/>
      <c r="AIO287" s="32"/>
      <c r="AIP287" s="32"/>
      <c r="AIQ287" s="32"/>
      <c r="AIR287" s="32"/>
      <c r="AIS287" s="32"/>
      <c r="AIT287" s="32"/>
      <c r="AIU287" s="32"/>
      <c r="AIV287" s="32"/>
      <c r="AIW287" s="32"/>
      <c r="AIX287" s="32"/>
      <c r="AIY287" s="32"/>
      <c r="AIZ287" s="32"/>
      <c r="AJA287" s="32"/>
      <c r="AJB287" s="32"/>
      <c r="AJC287" s="32"/>
      <c r="AJD287" s="32"/>
      <c r="AJE287" s="32"/>
      <c r="AJF287" s="32"/>
      <c r="AJG287" s="32"/>
      <c r="AJH287" s="32"/>
      <c r="AJI287" s="32"/>
      <c r="AJJ287" s="32"/>
      <c r="AJK287" s="32"/>
      <c r="AJL287" s="32"/>
      <c r="AJM287" s="32"/>
      <c r="AJN287" s="32"/>
      <c r="AJO287" s="32"/>
      <c r="AJP287" s="32"/>
      <c r="AJQ287" s="32"/>
      <c r="AJR287" s="32"/>
      <c r="AJS287" s="32"/>
      <c r="AJT287" s="32"/>
      <c r="AJU287" s="32"/>
      <c r="AJV287" s="32"/>
      <c r="AJW287" s="32"/>
      <c r="AJX287" s="32"/>
      <c r="AJY287" s="32"/>
      <c r="AJZ287" s="32"/>
      <c r="AKA287" s="32"/>
      <c r="AKB287" s="32"/>
      <c r="AKC287" s="32"/>
      <c r="AKD287" s="32"/>
      <c r="AKE287" s="32"/>
      <c r="AKF287" s="32"/>
      <c r="AKG287" s="32"/>
      <c r="AKH287" s="32"/>
      <c r="AKI287" s="32"/>
      <c r="AKJ287" s="32"/>
      <c r="AKK287" s="32"/>
      <c r="AKL287" s="32"/>
      <c r="AKM287" s="32"/>
      <c r="AKN287" s="32"/>
      <c r="AKO287" s="32"/>
      <c r="AKP287" s="32"/>
      <c r="AKQ287" s="32"/>
      <c r="AKR287" s="32"/>
      <c r="AKS287" s="32"/>
      <c r="AKT287" s="32"/>
      <c r="AKU287" s="32"/>
      <c r="AKV287" s="32"/>
      <c r="AKW287" s="32"/>
      <c r="AKX287" s="32"/>
      <c r="AKY287" s="32"/>
      <c r="AKZ287" s="32"/>
      <c r="ALA287" s="32"/>
      <c r="ALB287" s="32"/>
      <c r="ALC287" s="32"/>
      <c r="ALD287" s="32"/>
      <c r="ALE287" s="32"/>
      <c r="ALF287" s="32"/>
      <c r="ALG287" s="32"/>
      <c r="ALH287" s="32"/>
      <c r="ALI287" s="32"/>
      <c r="ALJ287" s="32"/>
      <c r="ALK287" s="32"/>
      <c r="ALL287" s="32"/>
      <c r="ALM287" s="32"/>
      <c r="ALN287" s="32"/>
      <c r="ALO287" s="32"/>
      <c r="ALP287" s="32"/>
      <c r="ALQ287" s="32"/>
      <c r="ALR287" s="32"/>
      <c r="ALS287" s="32"/>
      <c r="ALT287" s="32"/>
      <c r="ALU287" s="32"/>
      <c r="ALV287" s="32"/>
      <c r="ALW287" s="32"/>
      <c r="ALX287" s="32"/>
      <c r="ALY287" s="32"/>
      <c r="ALZ287" s="32"/>
      <c r="AMA287" s="32"/>
      <c r="AMB287" s="32"/>
      <c r="AMC287" s="32"/>
      <c r="AMD287" s="32"/>
      <c r="AME287" s="32"/>
      <c r="AMF287" s="32"/>
      <c r="AMG287" s="32"/>
      <c r="AMH287" s="32"/>
      <c r="AMI287" s="32"/>
      <c r="AMJ287" s="32"/>
      <c r="AMK287" s="32"/>
      <c r="AML287" s="32"/>
      <c r="AMM287" s="32"/>
      <c r="AMN287" s="32"/>
      <c r="AMO287" s="32"/>
      <c r="AMP287" s="32"/>
      <c r="AMQ287" s="32"/>
      <c r="AMR287" s="32"/>
      <c r="AMS287" s="32"/>
      <c r="AMT287" s="32"/>
      <c r="AMU287" s="32"/>
      <c r="AMV287" s="32"/>
      <c r="AMW287" s="32"/>
    </row>
    <row r="288" spans="1:1037" ht="282" hidden="1" thickTop="1" thickBot="1" x14ac:dyDescent="0.25">
      <c r="A288" s="23" t="s">
        <v>438</v>
      </c>
      <c r="B288" s="23" t="s">
        <v>1458</v>
      </c>
      <c r="C288" s="23" t="s">
        <v>1504</v>
      </c>
      <c r="D288" s="23" t="s">
        <v>83</v>
      </c>
      <c r="E288" s="23" t="s">
        <v>1049</v>
      </c>
      <c r="F288" s="23" t="s">
        <v>1645</v>
      </c>
      <c r="G288" s="23" t="s">
        <v>1062</v>
      </c>
      <c r="H288" s="23" t="s">
        <v>1055</v>
      </c>
      <c r="I288" s="24" t="s">
        <v>1505</v>
      </c>
      <c r="J288" s="189" t="str">
        <f>+VLOOKUP(I288,Feuil1!A:C,2,FALSE)</f>
        <v>R1-3-2-4</v>
      </c>
      <c r="K288" s="24" t="s">
        <v>1506</v>
      </c>
      <c r="L288" s="29"/>
      <c r="M288" s="59">
        <v>3</v>
      </c>
      <c r="N288" s="60">
        <v>2</v>
      </c>
      <c r="O288" s="42">
        <f t="shared" si="20"/>
        <v>6</v>
      </c>
      <c r="P288" s="42">
        <f t="shared" si="21"/>
        <v>2</v>
      </c>
      <c r="Q288" s="44" t="s">
        <v>1507</v>
      </c>
      <c r="R288" s="59">
        <v>5</v>
      </c>
      <c r="S288" s="25" t="s">
        <v>1508</v>
      </c>
      <c r="T288" s="59">
        <v>2</v>
      </c>
      <c r="U288" s="25"/>
      <c r="V288" s="59">
        <v>5</v>
      </c>
      <c r="W288" s="41">
        <f t="shared" si="22"/>
        <v>12</v>
      </c>
      <c r="X288" s="50">
        <f t="shared" si="23"/>
        <v>1</v>
      </c>
      <c r="Y288" s="52">
        <f t="shared" si="24"/>
        <v>2</v>
      </c>
      <c r="Z288" s="23"/>
      <c r="AA288" s="123" t="s">
        <v>1673</v>
      </c>
      <c r="AB288" s="221">
        <v>45078</v>
      </c>
      <c r="AC288" s="29"/>
      <c r="AD288" s="29" t="s">
        <v>1635</v>
      </c>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32"/>
      <c r="CC288" s="32"/>
      <c r="CD288" s="32"/>
      <c r="CE288" s="32"/>
      <c r="CF288" s="32"/>
      <c r="CG288" s="32"/>
      <c r="CH288" s="32"/>
      <c r="CI288" s="32"/>
      <c r="CJ288" s="32"/>
      <c r="CK288" s="32"/>
      <c r="CL288" s="32"/>
      <c r="CM288" s="32"/>
      <c r="CN288" s="32"/>
      <c r="CO288" s="32"/>
      <c r="CP288" s="32"/>
      <c r="CQ288" s="32"/>
      <c r="CR288" s="32"/>
      <c r="CS288" s="32"/>
      <c r="CT288" s="32"/>
      <c r="CU288" s="32"/>
      <c r="CV288" s="32"/>
      <c r="CW288" s="32"/>
      <c r="CX288" s="32"/>
      <c r="CY288" s="32"/>
      <c r="CZ288" s="32"/>
      <c r="DA288" s="32"/>
      <c r="DB288" s="32"/>
      <c r="DC288" s="32"/>
      <c r="DD288" s="32"/>
      <c r="DE288" s="32"/>
      <c r="DF288" s="32"/>
      <c r="DG288" s="32"/>
      <c r="DH288" s="32"/>
      <c r="DI288" s="32"/>
      <c r="DJ288" s="32"/>
      <c r="DK288" s="32"/>
      <c r="DL288" s="32"/>
      <c r="DM288" s="32"/>
      <c r="DN288" s="32"/>
      <c r="DO288" s="32"/>
      <c r="DP288" s="32"/>
      <c r="DQ288" s="32"/>
      <c r="DR288" s="32"/>
      <c r="DS288" s="32"/>
      <c r="DT288" s="32"/>
      <c r="DU288" s="32"/>
      <c r="DV288" s="32"/>
      <c r="DW288" s="32"/>
      <c r="DX288" s="32"/>
      <c r="DY288" s="32"/>
      <c r="DZ288" s="32"/>
      <c r="EA288" s="32"/>
      <c r="EB288" s="32"/>
      <c r="EC288" s="32"/>
      <c r="ED288" s="32"/>
      <c r="EE288" s="32"/>
      <c r="EF288" s="32"/>
      <c r="EG288" s="32"/>
      <c r="EH288" s="32"/>
      <c r="EI288" s="32"/>
      <c r="EJ288" s="32"/>
      <c r="EK288" s="32"/>
      <c r="EL288" s="32"/>
      <c r="EM288" s="32"/>
      <c r="EN288" s="32"/>
      <c r="EO288" s="32"/>
      <c r="EP288" s="32"/>
      <c r="EQ288" s="32"/>
      <c r="ER288" s="32"/>
      <c r="ES288" s="32"/>
      <c r="ET288" s="32"/>
      <c r="EU288" s="32"/>
      <c r="EV288" s="32"/>
      <c r="EW288" s="32"/>
      <c r="EX288" s="32"/>
      <c r="EY288" s="32"/>
      <c r="EZ288" s="32"/>
      <c r="FA288" s="32"/>
      <c r="FB288" s="32"/>
      <c r="FC288" s="32"/>
      <c r="FD288" s="32"/>
      <c r="FE288" s="32"/>
      <c r="FF288" s="32"/>
      <c r="FG288" s="32"/>
      <c r="FH288" s="32"/>
      <c r="FI288" s="32"/>
      <c r="FJ288" s="32"/>
      <c r="FK288" s="32"/>
      <c r="FL288" s="32"/>
      <c r="FM288" s="32"/>
      <c r="FN288" s="32"/>
      <c r="FO288" s="32"/>
      <c r="FP288" s="32"/>
      <c r="FQ288" s="32"/>
      <c r="FR288" s="32"/>
      <c r="FS288" s="32"/>
      <c r="FT288" s="32"/>
      <c r="FU288" s="32"/>
      <c r="FV288" s="32"/>
      <c r="FW288" s="32"/>
      <c r="FX288" s="32"/>
      <c r="FY288" s="32"/>
      <c r="FZ288" s="32"/>
      <c r="GA288" s="32"/>
      <c r="GB288" s="32"/>
      <c r="GC288" s="32"/>
      <c r="GD288" s="32"/>
      <c r="GE288" s="32"/>
      <c r="GF288" s="32"/>
      <c r="GG288" s="32"/>
      <c r="GH288" s="32"/>
      <c r="GI288" s="32"/>
      <c r="GJ288" s="32"/>
      <c r="GK288" s="32"/>
      <c r="GL288" s="32"/>
      <c r="GM288" s="32"/>
      <c r="GN288" s="32"/>
      <c r="GO288" s="32"/>
      <c r="GP288" s="32"/>
      <c r="GQ288" s="32"/>
      <c r="GR288" s="32"/>
      <c r="GS288" s="32"/>
      <c r="GT288" s="32"/>
      <c r="GU288" s="32"/>
      <c r="GV288" s="32"/>
      <c r="GW288" s="32"/>
      <c r="GX288" s="32"/>
      <c r="GY288" s="32"/>
      <c r="GZ288" s="32"/>
      <c r="HA288" s="32"/>
      <c r="HB288" s="32"/>
      <c r="HC288" s="32"/>
      <c r="HD288" s="32"/>
      <c r="HE288" s="32"/>
      <c r="HF288" s="32"/>
      <c r="HG288" s="32"/>
      <c r="HH288" s="32"/>
      <c r="HI288" s="32"/>
      <c r="HJ288" s="32"/>
      <c r="HK288" s="32"/>
      <c r="HL288" s="32"/>
      <c r="HM288" s="32"/>
      <c r="HN288" s="32"/>
      <c r="HO288" s="32"/>
      <c r="HP288" s="32"/>
      <c r="HQ288" s="32"/>
      <c r="HR288" s="32"/>
      <c r="HS288" s="32"/>
      <c r="HT288" s="32"/>
      <c r="HU288" s="32"/>
      <c r="HV288" s="32"/>
      <c r="HW288" s="32"/>
      <c r="HX288" s="32"/>
      <c r="HY288" s="32"/>
      <c r="HZ288" s="32"/>
      <c r="IA288" s="32"/>
      <c r="IB288" s="32"/>
      <c r="IC288" s="32"/>
      <c r="ID288" s="32"/>
      <c r="IE288" s="32"/>
      <c r="IF288" s="32"/>
      <c r="IG288" s="32"/>
      <c r="IH288" s="32"/>
      <c r="II288" s="32"/>
      <c r="IJ288" s="32"/>
      <c r="IK288" s="32"/>
      <c r="IL288" s="32"/>
      <c r="IM288" s="32"/>
      <c r="IN288" s="32"/>
      <c r="IO288" s="32"/>
      <c r="IP288" s="32"/>
      <c r="IQ288" s="32"/>
      <c r="IR288" s="32"/>
      <c r="IS288" s="32"/>
      <c r="IT288" s="32"/>
      <c r="IU288" s="32"/>
      <c r="IV288" s="32"/>
      <c r="IW288" s="32"/>
      <c r="IX288" s="32"/>
      <c r="IY288" s="32"/>
      <c r="IZ288" s="32"/>
      <c r="JA288" s="32"/>
      <c r="JB288" s="32"/>
      <c r="JC288" s="32"/>
      <c r="JD288" s="32"/>
      <c r="JE288" s="32"/>
      <c r="JF288" s="32"/>
      <c r="JG288" s="32"/>
      <c r="JH288" s="32"/>
      <c r="JI288" s="32"/>
      <c r="JJ288" s="32"/>
      <c r="JK288" s="32"/>
      <c r="JL288" s="32"/>
      <c r="JM288" s="32"/>
      <c r="JN288" s="32"/>
      <c r="JO288" s="32"/>
      <c r="JP288" s="32"/>
      <c r="JQ288" s="32"/>
      <c r="JR288" s="32"/>
      <c r="JS288" s="32"/>
      <c r="JT288" s="32"/>
      <c r="JU288" s="32"/>
      <c r="JV288" s="32"/>
      <c r="JW288" s="32"/>
      <c r="JX288" s="32"/>
      <c r="JY288" s="32"/>
      <c r="JZ288" s="32"/>
      <c r="KA288" s="32"/>
      <c r="KB288" s="32"/>
      <c r="KC288" s="32"/>
      <c r="KD288" s="32"/>
      <c r="KE288" s="32"/>
      <c r="KF288" s="32"/>
      <c r="KG288" s="32"/>
      <c r="KH288" s="32"/>
      <c r="KI288" s="32"/>
      <c r="KJ288" s="32"/>
      <c r="KK288" s="32"/>
      <c r="KL288" s="32"/>
      <c r="KM288" s="32"/>
      <c r="KN288" s="32"/>
      <c r="KO288" s="32"/>
      <c r="KP288" s="32"/>
      <c r="KQ288" s="32"/>
      <c r="KR288" s="32"/>
      <c r="KS288" s="32"/>
      <c r="KT288" s="32"/>
      <c r="KU288" s="32"/>
      <c r="KV288" s="32"/>
      <c r="KW288" s="32"/>
      <c r="KX288" s="32"/>
      <c r="KY288" s="32"/>
      <c r="KZ288" s="32"/>
      <c r="LA288" s="32"/>
      <c r="LB288" s="32"/>
      <c r="LC288" s="32"/>
      <c r="LD288" s="32"/>
      <c r="LE288" s="32"/>
      <c r="LF288" s="32"/>
      <c r="LG288" s="32"/>
      <c r="LH288" s="32"/>
      <c r="LI288" s="32"/>
      <c r="LJ288" s="32"/>
      <c r="LK288" s="32"/>
      <c r="LL288" s="32"/>
      <c r="LM288" s="32"/>
      <c r="LN288" s="32"/>
      <c r="LO288" s="32"/>
      <c r="LP288" s="32"/>
      <c r="LQ288" s="32"/>
      <c r="LR288" s="32"/>
      <c r="LS288" s="32"/>
      <c r="LT288" s="32"/>
      <c r="LU288" s="32"/>
      <c r="LV288" s="32"/>
      <c r="LW288" s="32"/>
      <c r="LX288" s="32"/>
      <c r="LY288" s="32"/>
      <c r="LZ288" s="32"/>
      <c r="MA288" s="32"/>
      <c r="MB288" s="32"/>
      <c r="MC288" s="32"/>
      <c r="MD288" s="32"/>
      <c r="ME288" s="32"/>
      <c r="MF288" s="32"/>
      <c r="MG288" s="32"/>
      <c r="MH288" s="32"/>
      <c r="MI288" s="32"/>
      <c r="MJ288" s="32"/>
      <c r="MK288" s="32"/>
      <c r="ML288" s="32"/>
      <c r="MM288" s="32"/>
      <c r="MN288" s="32"/>
      <c r="MO288" s="32"/>
      <c r="MP288" s="32"/>
      <c r="MQ288" s="32"/>
      <c r="MR288" s="32"/>
      <c r="MS288" s="32"/>
      <c r="MT288" s="32"/>
      <c r="MU288" s="32"/>
      <c r="MV288" s="32"/>
      <c r="MW288" s="32"/>
      <c r="MX288" s="32"/>
      <c r="MY288" s="32"/>
      <c r="MZ288" s="32"/>
      <c r="NA288" s="32"/>
      <c r="NB288" s="32"/>
      <c r="NC288" s="32"/>
      <c r="ND288" s="32"/>
      <c r="NE288" s="32"/>
      <c r="NF288" s="32"/>
      <c r="NG288" s="32"/>
      <c r="NH288" s="32"/>
      <c r="NI288" s="32"/>
      <c r="NJ288" s="32"/>
      <c r="NK288" s="32"/>
      <c r="NL288" s="32"/>
      <c r="NM288" s="32"/>
      <c r="NN288" s="32"/>
      <c r="NO288" s="32"/>
      <c r="NP288" s="32"/>
      <c r="NQ288" s="32"/>
      <c r="NR288" s="32"/>
      <c r="NS288" s="32"/>
      <c r="NT288" s="32"/>
      <c r="NU288" s="32"/>
      <c r="NV288" s="32"/>
      <c r="NW288" s="32"/>
      <c r="NX288" s="32"/>
      <c r="NY288" s="32"/>
      <c r="NZ288" s="32"/>
      <c r="OA288" s="32"/>
      <c r="OB288" s="32"/>
      <c r="OC288" s="32"/>
      <c r="OD288" s="32"/>
      <c r="OE288" s="32"/>
      <c r="OF288" s="32"/>
      <c r="OG288" s="32"/>
      <c r="OH288" s="32"/>
      <c r="OI288" s="32"/>
      <c r="OJ288" s="32"/>
      <c r="OK288" s="32"/>
      <c r="OL288" s="32"/>
      <c r="OM288" s="32"/>
      <c r="ON288" s="32"/>
      <c r="OO288" s="32"/>
      <c r="OP288" s="32"/>
      <c r="OQ288" s="32"/>
      <c r="OR288" s="32"/>
      <c r="OS288" s="32"/>
      <c r="OT288" s="32"/>
      <c r="OU288" s="32"/>
      <c r="OV288" s="32"/>
      <c r="OW288" s="32"/>
      <c r="OX288" s="32"/>
      <c r="OY288" s="32"/>
      <c r="OZ288" s="32"/>
      <c r="PA288" s="32"/>
      <c r="PB288" s="32"/>
      <c r="PC288" s="32"/>
      <c r="PD288" s="32"/>
      <c r="PE288" s="32"/>
      <c r="PF288" s="32"/>
      <c r="PG288" s="32"/>
      <c r="PH288" s="32"/>
      <c r="PI288" s="32"/>
      <c r="PJ288" s="32"/>
      <c r="PK288" s="32"/>
      <c r="PL288" s="32"/>
      <c r="PM288" s="32"/>
      <c r="PN288" s="32"/>
      <c r="PO288" s="32"/>
      <c r="PP288" s="32"/>
      <c r="PQ288" s="32"/>
      <c r="PR288" s="32"/>
      <c r="PS288" s="32"/>
      <c r="PT288" s="32"/>
      <c r="PU288" s="32"/>
      <c r="PV288" s="32"/>
      <c r="PW288" s="32"/>
      <c r="PX288" s="32"/>
      <c r="PY288" s="32"/>
      <c r="PZ288" s="32"/>
      <c r="QA288" s="32"/>
      <c r="QB288" s="32"/>
      <c r="QC288" s="32"/>
      <c r="QD288" s="32"/>
      <c r="QE288" s="32"/>
      <c r="QF288" s="32"/>
      <c r="QG288" s="32"/>
      <c r="QH288" s="32"/>
      <c r="QI288" s="32"/>
      <c r="QJ288" s="32"/>
      <c r="QK288" s="32"/>
      <c r="QL288" s="32"/>
      <c r="QM288" s="32"/>
      <c r="QN288" s="32"/>
      <c r="QO288" s="32"/>
      <c r="QP288" s="32"/>
      <c r="QQ288" s="32"/>
      <c r="QR288" s="32"/>
      <c r="QS288" s="32"/>
      <c r="QT288" s="32"/>
      <c r="QU288" s="32"/>
      <c r="QV288" s="32"/>
      <c r="QW288" s="32"/>
      <c r="QX288" s="32"/>
      <c r="QY288" s="32"/>
      <c r="QZ288" s="32"/>
      <c r="RA288" s="32"/>
      <c r="RB288" s="32"/>
      <c r="RC288" s="32"/>
      <c r="RD288" s="32"/>
      <c r="RE288" s="32"/>
      <c r="RF288" s="32"/>
      <c r="RG288" s="32"/>
      <c r="RH288" s="32"/>
      <c r="RI288" s="32"/>
      <c r="RJ288" s="32"/>
      <c r="RK288" s="32"/>
      <c r="RL288" s="32"/>
      <c r="RM288" s="32"/>
      <c r="RN288" s="32"/>
      <c r="RO288" s="32"/>
      <c r="RP288" s="32"/>
      <c r="RQ288" s="32"/>
      <c r="RR288" s="32"/>
      <c r="RS288" s="32"/>
      <c r="RT288" s="32"/>
      <c r="RU288" s="32"/>
      <c r="RV288" s="32"/>
      <c r="RW288" s="32"/>
      <c r="RX288" s="32"/>
      <c r="RY288" s="32"/>
      <c r="RZ288" s="32"/>
      <c r="SA288" s="32"/>
      <c r="SB288" s="32"/>
      <c r="SC288" s="32"/>
      <c r="SD288" s="32"/>
      <c r="SE288" s="32"/>
      <c r="SF288" s="32"/>
      <c r="SG288" s="32"/>
      <c r="SH288" s="32"/>
      <c r="SI288" s="32"/>
      <c r="SJ288" s="32"/>
      <c r="SK288" s="32"/>
      <c r="SL288" s="32"/>
      <c r="SM288" s="32"/>
      <c r="SN288" s="32"/>
      <c r="SO288" s="32"/>
      <c r="SP288" s="32"/>
      <c r="SQ288" s="32"/>
      <c r="SR288" s="32"/>
      <c r="SS288" s="32"/>
      <c r="ST288" s="32"/>
      <c r="SU288" s="32"/>
      <c r="SV288" s="32"/>
      <c r="SW288" s="32"/>
      <c r="SX288" s="32"/>
      <c r="SY288" s="32"/>
      <c r="SZ288" s="32"/>
      <c r="TA288" s="32"/>
      <c r="TB288" s="32"/>
      <c r="TC288" s="32"/>
      <c r="TD288" s="32"/>
      <c r="TE288" s="32"/>
      <c r="TF288" s="32"/>
      <c r="TG288" s="32"/>
      <c r="TH288" s="32"/>
      <c r="TI288" s="32"/>
      <c r="TJ288" s="32"/>
      <c r="TK288" s="32"/>
      <c r="TL288" s="32"/>
      <c r="TM288" s="32"/>
      <c r="TN288" s="32"/>
      <c r="TO288" s="32"/>
      <c r="TP288" s="32"/>
      <c r="TQ288" s="32"/>
      <c r="TR288" s="32"/>
      <c r="TS288" s="32"/>
      <c r="TT288" s="32"/>
      <c r="TU288" s="32"/>
      <c r="TV288" s="32"/>
      <c r="TW288" s="32"/>
      <c r="TX288" s="32"/>
      <c r="TY288" s="32"/>
      <c r="TZ288" s="32"/>
      <c r="UA288" s="32"/>
      <c r="UB288" s="32"/>
      <c r="UC288" s="32"/>
      <c r="UD288" s="32"/>
      <c r="UE288" s="32"/>
      <c r="UF288" s="32"/>
      <c r="UG288" s="32"/>
      <c r="UH288" s="32"/>
      <c r="UI288" s="32"/>
      <c r="UJ288" s="32"/>
      <c r="UK288" s="32"/>
      <c r="UL288" s="32"/>
      <c r="UM288" s="32"/>
      <c r="UN288" s="32"/>
      <c r="UO288" s="32"/>
      <c r="UP288" s="32"/>
      <c r="UQ288" s="32"/>
      <c r="UR288" s="32"/>
      <c r="US288" s="32"/>
      <c r="UT288" s="32"/>
      <c r="UU288" s="32"/>
      <c r="UV288" s="32"/>
      <c r="UW288" s="32"/>
      <c r="UX288" s="32"/>
      <c r="UY288" s="32"/>
      <c r="UZ288" s="32"/>
      <c r="VA288" s="32"/>
      <c r="VB288" s="32"/>
      <c r="VC288" s="32"/>
      <c r="VD288" s="32"/>
      <c r="VE288" s="32"/>
      <c r="VF288" s="32"/>
      <c r="VG288" s="32"/>
      <c r="VH288" s="32"/>
      <c r="VI288" s="32"/>
      <c r="VJ288" s="32"/>
      <c r="VK288" s="32"/>
      <c r="VL288" s="32"/>
      <c r="VM288" s="32"/>
      <c r="VN288" s="32"/>
      <c r="VO288" s="32"/>
      <c r="VP288" s="32"/>
      <c r="VQ288" s="32"/>
      <c r="VR288" s="32"/>
      <c r="VS288" s="32"/>
      <c r="VT288" s="32"/>
      <c r="VU288" s="32"/>
      <c r="VV288" s="32"/>
      <c r="VW288" s="32"/>
      <c r="VX288" s="32"/>
      <c r="VY288" s="32"/>
      <c r="VZ288" s="32"/>
      <c r="WA288" s="32"/>
      <c r="WB288" s="32"/>
      <c r="WC288" s="32"/>
      <c r="WD288" s="32"/>
      <c r="WE288" s="32"/>
      <c r="WF288" s="32"/>
      <c r="WG288" s="32"/>
      <c r="WH288" s="32"/>
      <c r="WI288" s="32"/>
      <c r="WJ288" s="32"/>
      <c r="WK288" s="32"/>
      <c r="WL288" s="32"/>
      <c r="WM288" s="32"/>
      <c r="WN288" s="32"/>
      <c r="WO288" s="32"/>
      <c r="WP288" s="32"/>
      <c r="WQ288" s="32"/>
      <c r="WR288" s="32"/>
      <c r="WS288" s="32"/>
      <c r="WT288" s="32"/>
      <c r="WU288" s="32"/>
      <c r="WV288" s="32"/>
      <c r="WW288" s="32"/>
      <c r="WX288" s="32"/>
      <c r="WY288" s="32"/>
      <c r="WZ288" s="32"/>
      <c r="XA288" s="32"/>
      <c r="XB288" s="32"/>
      <c r="XC288" s="32"/>
      <c r="XD288" s="32"/>
      <c r="XE288" s="32"/>
      <c r="XF288" s="32"/>
      <c r="XG288" s="32"/>
      <c r="XH288" s="32"/>
      <c r="XI288" s="32"/>
      <c r="XJ288" s="32"/>
      <c r="XK288" s="32"/>
      <c r="XL288" s="32"/>
      <c r="XM288" s="32"/>
      <c r="XN288" s="32"/>
      <c r="XO288" s="32"/>
      <c r="XP288" s="32"/>
      <c r="XQ288" s="32"/>
      <c r="XR288" s="32"/>
      <c r="XS288" s="32"/>
      <c r="XT288" s="32"/>
      <c r="XU288" s="32"/>
      <c r="XV288" s="32"/>
      <c r="XW288" s="32"/>
      <c r="XX288" s="32"/>
      <c r="XY288" s="32"/>
      <c r="XZ288" s="32"/>
      <c r="YA288" s="32"/>
      <c r="YB288" s="32"/>
      <c r="YC288" s="32"/>
      <c r="YD288" s="32"/>
      <c r="YE288" s="32"/>
      <c r="YF288" s="32"/>
      <c r="YG288" s="32"/>
      <c r="YH288" s="32"/>
      <c r="YI288" s="32"/>
      <c r="YJ288" s="32"/>
      <c r="YK288" s="32"/>
      <c r="YL288" s="32"/>
      <c r="YM288" s="32"/>
      <c r="YN288" s="32"/>
      <c r="YO288" s="32"/>
      <c r="YP288" s="32"/>
      <c r="YQ288" s="32"/>
      <c r="YR288" s="32"/>
      <c r="YS288" s="32"/>
      <c r="YT288" s="32"/>
      <c r="YU288" s="32"/>
      <c r="YV288" s="32"/>
      <c r="YW288" s="32"/>
      <c r="YX288" s="32"/>
      <c r="YY288" s="32"/>
      <c r="YZ288" s="32"/>
      <c r="ZA288" s="32"/>
      <c r="ZB288" s="32"/>
      <c r="ZC288" s="32"/>
      <c r="ZD288" s="32"/>
      <c r="ZE288" s="32"/>
      <c r="ZF288" s="32"/>
      <c r="ZG288" s="32"/>
      <c r="ZH288" s="32"/>
      <c r="ZI288" s="32"/>
      <c r="ZJ288" s="32"/>
      <c r="ZK288" s="32"/>
      <c r="ZL288" s="32"/>
      <c r="ZM288" s="32"/>
      <c r="ZN288" s="32"/>
      <c r="ZO288" s="32"/>
      <c r="ZP288" s="32"/>
      <c r="ZQ288" s="32"/>
      <c r="ZR288" s="32"/>
      <c r="ZS288" s="32"/>
      <c r="ZT288" s="32"/>
      <c r="ZU288" s="32"/>
      <c r="ZV288" s="32"/>
      <c r="ZW288" s="32"/>
      <c r="ZX288" s="32"/>
      <c r="ZY288" s="32"/>
      <c r="ZZ288" s="32"/>
      <c r="AAA288" s="32"/>
      <c r="AAB288" s="32"/>
      <c r="AAC288" s="32"/>
      <c r="AAD288" s="32"/>
      <c r="AAE288" s="32"/>
      <c r="AAF288" s="32"/>
      <c r="AAG288" s="32"/>
      <c r="AAH288" s="32"/>
      <c r="AAI288" s="32"/>
      <c r="AAJ288" s="32"/>
      <c r="AAK288" s="32"/>
      <c r="AAL288" s="32"/>
      <c r="AAM288" s="32"/>
      <c r="AAN288" s="32"/>
      <c r="AAO288" s="32"/>
      <c r="AAP288" s="32"/>
      <c r="AAQ288" s="32"/>
      <c r="AAR288" s="32"/>
      <c r="AAS288" s="32"/>
      <c r="AAT288" s="32"/>
      <c r="AAU288" s="32"/>
      <c r="AAV288" s="32"/>
      <c r="AAW288" s="32"/>
      <c r="AAX288" s="32"/>
      <c r="AAY288" s="32"/>
      <c r="AAZ288" s="32"/>
      <c r="ABA288" s="32"/>
      <c r="ABB288" s="32"/>
      <c r="ABC288" s="32"/>
      <c r="ABD288" s="32"/>
      <c r="ABE288" s="32"/>
      <c r="ABF288" s="32"/>
      <c r="ABG288" s="32"/>
      <c r="ABH288" s="32"/>
      <c r="ABI288" s="32"/>
      <c r="ABJ288" s="32"/>
      <c r="ABK288" s="32"/>
      <c r="ABL288" s="32"/>
      <c r="ABM288" s="32"/>
      <c r="ABN288" s="32"/>
      <c r="ABO288" s="32"/>
      <c r="ABP288" s="32"/>
      <c r="ABQ288" s="32"/>
      <c r="ABR288" s="32"/>
      <c r="ABS288" s="32"/>
      <c r="ABT288" s="32"/>
      <c r="ABU288" s="32"/>
      <c r="ABV288" s="32"/>
      <c r="ABW288" s="32"/>
      <c r="ABX288" s="32"/>
      <c r="ABY288" s="32"/>
      <c r="ABZ288" s="32"/>
      <c r="ACA288" s="32"/>
      <c r="ACB288" s="32"/>
      <c r="ACC288" s="32"/>
      <c r="ACD288" s="32"/>
      <c r="ACE288" s="32"/>
      <c r="ACF288" s="32"/>
      <c r="ACG288" s="32"/>
      <c r="ACH288" s="32"/>
      <c r="ACI288" s="32"/>
      <c r="ACJ288" s="32"/>
      <c r="ACK288" s="32"/>
      <c r="ACL288" s="32"/>
      <c r="ACM288" s="32"/>
      <c r="ACN288" s="32"/>
      <c r="ACO288" s="32"/>
      <c r="ACP288" s="32"/>
      <c r="ACQ288" s="32"/>
      <c r="ACR288" s="32"/>
      <c r="ACS288" s="32"/>
      <c r="ACT288" s="32"/>
      <c r="ACU288" s="32"/>
      <c r="ACV288" s="32"/>
      <c r="ACW288" s="32"/>
      <c r="ACX288" s="32"/>
      <c r="ACY288" s="32"/>
      <c r="ACZ288" s="32"/>
      <c r="ADA288" s="32"/>
      <c r="ADB288" s="32"/>
      <c r="ADC288" s="32"/>
      <c r="ADD288" s="32"/>
      <c r="ADE288" s="32"/>
      <c r="ADF288" s="32"/>
      <c r="ADG288" s="32"/>
      <c r="ADH288" s="32"/>
      <c r="ADI288" s="32"/>
      <c r="ADJ288" s="32"/>
      <c r="ADK288" s="32"/>
      <c r="ADL288" s="32"/>
      <c r="ADM288" s="32"/>
      <c r="ADN288" s="32"/>
      <c r="ADO288" s="32"/>
      <c r="ADP288" s="32"/>
      <c r="ADQ288" s="32"/>
      <c r="ADR288" s="32"/>
      <c r="ADS288" s="32"/>
      <c r="ADT288" s="32"/>
      <c r="ADU288" s="32"/>
      <c r="ADV288" s="32"/>
      <c r="ADW288" s="32"/>
      <c r="ADX288" s="32"/>
      <c r="ADY288" s="32"/>
      <c r="ADZ288" s="32"/>
      <c r="AEA288" s="32"/>
      <c r="AEB288" s="32"/>
      <c r="AEC288" s="32"/>
      <c r="AED288" s="32"/>
      <c r="AEE288" s="32"/>
      <c r="AEF288" s="32"/>
      <c r="AEG288" s="32"/>
      <c r="AEH288" s="32"/>
      <c r="AEI288" s="32"/>
      <c r="AEJ288" s="32"/>
      <c r="AEK288" s="32"/>
      <c r="AEL288" s="32"/>
      <c r="AEM288" s="32"/>
      <c r="AEN288" s="32"/>
      <c r="AEO288" s="32"/>
      <c r="AEP288" s="32"/>
      <c r="AEQ288" s="32"/>
      <c r="AER288" s="32"/>
      <c r="AES288" s="32"/>
      <c r="AET288" s="32"/>
      <c r="AEU288" s="32"/>
      <c r="AEV288" s="32"/>
      <c r="AEW288" s="32"/>
      <c r="AEX288" s="32"/>
      <c r="AEY288" s="32"/>
      <c r="AEZ288" s="32"/>
      <c r="AFA288" s="32"/>
      <c r="AFB288" s="32"/>
      <c r="AFC288" s="32"/>
      <c r="AFD288" s="32"/>
      <c r="AFE288" s="32"/>
      <c r="AFF288" s="32"/>
      <c r="AFG288" s="32"/>
      <c r="AFH288" s="32"/>
      <c r="AFI288" s="32"/>
      <c r="AFJ288" s="32"/>
      <c r="AFK288" s="32"/>
      <c r="AFL288" s="32"/>
      <c r="AFM288" s="32"/>
      <c r="AFN288" s="32"/>
      <c r="AFO288" s="32"/>
      <c r="AFP288" s="32"/>
      <c r="AFQ288" s="32"/>
      <c r="AFR288" s="32"/>
      <c r="AFS288" s="32"/>
      <c r="AFT288" s="32"/>
      <c r="AFU288" s="32"/>
      <c r="AFV288" s="32"/>
      <c r="AFW288" s="32"/>
      <c r="AFX288" s="32"/>
      <c r="AFY288" s="32"/>
      <c r="AFZ288" s="32"/>
      <c r="AGA288" s="32"/>
      <c r="AGB288" s="32"/>
      <c r="AGC288" s="32"/>
      <c r="AGD288" s="32"/>
      <c r="AGE288" s="32"/>
      <c r="AGF288" s="32"/>
      <c r="AGG288" s="32"/>
      <c r="AGH288" s="32"/>
      <c r="AGI288" s="32"/>
      <c r="AGJ288" s="32"/>
      <c r="AGK288" s="32"/>
      <c r="AGL288" s="32"/>
      <c r="AGM288" s="32"/>
      <c r="AGN288" s="32"/>
      <c r="AGO288" s="32"/>
      <c r="AGP288" s="32"/>
      <c r="AGQ288" s="32"/>
      <c r="AGR288" s="32"/>
      <c r="AGS288" s="32"/>
      <c r="AGT288" s="32"/>
      <c r="AGU288" s="32"/>
      <c r="AGV288" s="32"/>
      <c r="AGW288" s="32"/>
      <c r="AGX288" s="32"/>
      <c r="AGY288" s="32"/>
      <c r="AGZ288" s="32"/>
      <c r="AHA288" s="32"/>
      <c r="AHB288" s="32"/>
      <c r="AHC288" s="32"/>
      <c r="AHD288" s="32"/>
      <c r="AHE288" s="32"/>
      <c r="AHF288" s="32"/>
      <c r="AHG288" s="32"/>
      <c r="AHH288" s="32"/>
      <c r="AHI288" s="32"/>
      <c r="AHJ288" s="32"/>
      <c r="AHK288" s="32"/>
      <c r="AHL288" s="32"/>
      <c r="AHM288" s="32"/>
      <c r="AHN288" s="32"/>
      <c r="AHO288" s="32"/>
      <c r="AHP288" s="32"/>
      <c r="AHQ288" s="32"/>
      <c r="AHR288" s="32"/>
      <c r="AHS288" s="32"/>
      <c r="AHT288" s="32"/>
      <c r="AHU288" s="32"/>
      <c r="AHV288" s="32"/>
      <c r="AHW288" s="32"/>
      <c r="AHX288" s="32"/>
      <c r="AHY288" s="32"/>
      <c r="AHZ288" s="32"/>
      <c r="AIA288" s="32"/>
      <c r="AIB288" s="32"/>
      <c r="AIC288" s="32"/>
      <c r="AID288" s="32"/>
      <c r="AIE288" s="32"/>
      <c r="AIF288" s="32"/>
      <c r="AIG288" s="32"/>
      <c r="AIH288" s="32"/>
      <c r="AII288" s="32"/>
      <c r="AIJ288" s="32"/>
      <c r="AIK288" s="32"/>
      <c r="AIL288" s="32"/>
      <c r="AIM288" s="32"/>
      <c r="AIN288" s="32"/>
      <c r="AIO288" s="32"/>
      <c r="AIP288" s="32"/>
      <c r="AIQ288" s="32"/>
      <c r="AIR288" s="32"/>
      <c r="AIS288" s="32"/>
      <c r="AIT288" s="32"/>
      <c r="AIU288" s="32"/>
      <c r="AIV288" s="32"/>
      <c r="AIW288" s="32"/>
      <c r="AIX288" s="32"/>
      <c r="AIY288" s="32"/>
      <c r="AIZ288" s="32"/>
      <c r="AJA288" s="32"/>
      <c r="AJB288" s="32"/>
      <c r="AJC288" s="32"/>
      <c r="AJD288" s="32"/>
      <c r="AJE288" s="32"/>
      <c r="AJF288" s="32"/>
      <c r="AJG288" s="32"/>
      <c r="AJH288" s="32"/>
      <c r="AJI288" s="32"/>
      <c r="AJJ288" s="32"/>
      <c r="AJK288" s="32"/>
      <c r="AJL288" s="32"/>
      <c r="AJM288" s="32"/>
      <c r="AJN288" s="32"/>
      <c r="AJO288" s="32"/>
      <c r="AJP288" s="32"/>
      <c r="AJQ288" s="32"/>
      <c r="AJR288" s="32"/>
      <c r="AJS288" s="32"/>
      <c r="AJT288" s="32"/>
      <c r="AJU288" s="32"/>
      <c r="AJV288" s="32"/>
      <c r="AJW288" s="32"/>
      <c r="AJX288" s="32"/>
      <c r="AJY288" s="32"/>
      <c r="AJZ288" s="32"/>
      <c r="AKA288" s="32"/>
      <c r="AKB288" s="32"/>
      <c r="AKC288" s="32"/>
      <c r="AKD288" s="32"/>
      <c r="AKE288" s="32"/>
      <c r="AKF288" s="32"/>
      <c r="AKG288" s="32"/>
      <c r="AKH288" s="32"/>
      <c r="AKI288" s="32"/>
      <c r="AKJ288" s="32"/>
      <c r="AKK288" s="32"/>
      <c r="AKL288" s="32"/>
      <c r="AKM288" s="32"/>
      <c r="AKN288" s="32"/>
      <c r="AKO288" s="32"/>
      <c r="AKP288" s="32"/>
      <c r="AKQ288" s="32"/>
      <c r="AKR288" s="32"/>
      <c r="AKS288" s="32"/>
      <c r="AKT288" s="32"/>
      <c r="AKU288" s="32"/>
      <c r="AKV288" s="32"/>
      <c r="AKW288" s="32"/>
      <c r="AKX288" s="32"/>
      <c r="AKY288" s="32"/>
      <c r="AKZ288" s="32"/>
      <c r="ALA288" s="32"/>
      <c r="ALB288" s="32"/>
      <c r="ALC288" s="32"/>
      <c r="ALD288" s="32"/>
      <c r="ALE288" s="32"/>
      <c r="ALF288" s="32"/>
      <c r="ALG288" s="32"/>
      <c r="ALH288" s="32"/>
      <c r="ALI288" s="32"/>
      <c r="ALJ288" s="32"/>
      <c r="ALK288" s="32"/>
      <c r="ALL288" s="32"/>
      <c r="ALM288" s="32"/>
      <c r="ALN288" s="32"/>
      <c r="ALO288" s="32"/>
      <c r="ALP288" s="32"/>
      <c r="ALQ288" s="32"/>
      <c r="ALR288" s="32"/>
      <c r="ALS288" s="32"/>
      <c r="ALT288" s="32"/>
      <c r="ALU288" s="32"/>
      <c r="ALV288" s="32"/>
      <c r="ALW288" s="32"/>
      <c r="ALX288" s="32"/>
      <c r="ALY288" s="32"/>
      <c r="ALZ288" s="32"/>
      <c r="AMA288" s="32"/>
      <c r="AMB288" s="32"/>
      <c r="AMC288" s="32"/>
      <c r="AMD288" s="32"/>
      <c r="AME288" s="32"/>
      <c r="AMF288" s="32"/>
      <c r="AMG288" s="32"/>
      <c r="AMH288" s="32"/>
      <c r="AMI288" s="32"/>
      <c r="AMJ288" s="32"/>
      <c r="AMK288" s="32"/>
      <c r="AML288" s="32"/>
      <c r="AMM288" s="32"/>
      <c r="AMN288" s="32"/>
      <c r="AMO288" s="32"/>
      <c r="AMP288" s="32"/>
      <c r="AMQ288" s="32"/>
      <c r="AMR288" s="32"/>
      <c r="AMS288" s="32"/>
      <c r="AMT288" s="32"/>
      <c r="AMU288" s="32"/>
      <c r="AMV288" s="32"/>
      <c r="AMW288" s="32"/>
    </row>
    <row r="289" spans="1:1037" ht="116.25" hidden="1" thickTop="1" thickBot="1" x14ac:dyDescent="0.25">
      <c r="A289" s="23" t="s">
        <v>438</v>
      </c>
      <c r="B289" s="23" t="s">
        <v>1458</v>
      </c>
      <c r="C289" s="23" t="s">
        <v>1504</v>
      </c>
      <c r="D289" s="23" t="s">
        <v>83</v>
      </c>
      <c r="E289" s="23" t="s">
        <v>1049</v>
      </c>
      <c r="F289" s="23" t="s">
        <v>1645</v>
      </c>
      <c r="G289" s="23" t="s">
        <v>1062</v>
      </c>
      <c r="H289" s="23" t="s">
        <v>1055</v>
      </c>
      <c r="I289" s="24" t="s">
        <v>1509</v>
      </c>
      <c r="J289" s="189" t="str">
        <f>+VLOOKUP(I289,Feuil1!A:C,2,FALSE)</f>
        <v>R1-3-2-5</v>
      </c>
      <c r="K289" s="24" t="s">
        <v>1510</v>
      </c>
      <c r="L289" s="29"/>
      <c r="M289" s="59">
        <v>3</v>
      </c>
      <c r="N289" s="60">
        <v>2</v>
      </c>
      <c r="O289" s="42">
        <f t="shared" si="20"/>
        <v>6</v>
      </c>
      <c r="P289" s="42">
        <f t="shared" si="21"/>
        <v>2</v>
      </c>
      <c r="Q289" s="44" t="s">
        <v>1511</v>
      </c>
      <c r="R289" s="59">
        <v>5</v>
      </c>
      <c r="S289" s="25" t="s">
        <v>1512</v>
      </c>
      <c r="T289" s="59">
        <v>2</v>
      </c>
      <c r="U289" s="25"/>
      <c r="V289" s="59">
        <v>5</v>
      </c>
      <c r="W289" s="41">
        <f t="shared" si="22"/>
        <v>12</v>
      </c>
      <c r="X289" s="50">
        <f t="shared" si="23"/>
        <v>1</v>
      </c>
      <c r="Y289" s="52">
        <f t="shared" si="24"/>
        <v>2</v>
      </c>
      <c r="Z289" s="23"/>
      <c r="AA289" s="123" t="s">
        <v>1673</v>
      </c>
      <c r="AB289" s="221">
        <v>45078</v>
      </c>
      <c r="AC289" s="29"/>
      <c r="AD289" s="31" t="s">
        <v>1636</v>
      </c>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32"/>
      <c r="CC289" s="32"/>
      <c r="CD289" s="32"/>
      <c r="CE289" s="32"/>
      <c r="CF289" s="32"/>
      <c r="CG289" s="32"/>
      <c r="CH289" s="32"/>
      <c r="CI289" s="32"/>
      <c r="CJ289" s="32"/>
      <c r="CK289" s="32"/>
      <c r="CL289" s="32"/>
      <c r="CM289" s="32"/>
      <c r="CN289" s="32"/>
      <c r="CO289" s="32"/>
      <c r="CP289" s="32"/>
      <c r="CQ289" s="32"/>
      <c r="CR289" s="32"/>
      <c r="CS289" s="32"/>
      <c r="CT289" s="32"/>
      <c r="CU289" s="32"/>
      <c r="CV289" s="32"/>
      <c r="CW289" s="32"/>
      <c r="CX289" s="32"/>
      <c r="CY289" s="32"/>
      <c r="CZ289" s="32"/>
      <c r="DA289" s="32"/>
      <c r="DB289" s="32"/>
      <c r="DC289" s="32"/>
      <c r="DD289" s="32"/>
      <c r="DE289" s="32"/>
      <c r="DF289" s="32"/>
      <c r="DG289" s="32"/>
      <c r="DH289" s="32"/>
      <c r="DI289" s="32"/>
      <c r="DJ289" s="32"/>
      <c r="DK289" s="32"/>
      <c r="DL289" s="32"/>
      <c r="DM289" s="32"/>
      <c r="DN289" s="32"/>
      <c r="DO289" s="32"/>
      <c r="DP289" s="32"/>
      <c r="DQ289" s="32"/>
      <c r="DR289" s="32"/>
      <c r="DS289" s="32"/>
      <c r="DT289" s="32"/>
      <c r="DU289" s="32"/>
      <c r="DV289" s="32"/>
      <c r="DW289" s="32"/>
      <c r="DX289" s="32"/>
      <c r="DY289" s="32"/>
      <c r="DZ289" s="32"/>
      <c r="EA289" s="32"/>
      <c r="EB289" s="32"/>
      <c r="EC289" s="32"/>
      <c r="ED289" s="32"/>
      <c r="EE289" s="32"/>
      <c r="EF289" s="32"/>
      <c r="EG289" s="32"/>
      <c r="EH289" s="32"/>
      <c r="EI289" s="32"/>
      <c r="EJ289" s="32"/>
      <c r="EK289" s="32"/>
      <c r="EL289" s="32"/>
      <c r="EM289" s="32"/>
      <c r="EN289" s="32"/>
      <c r="EO289" s="32"/>
      <c r="EP289" s="32"/>
      <c r="EQ289" s="32"/>
      <c r="ER289" s="32"/>
      <c r="ES289" s="32"/>
      <c r="ET289" s="32"/>
      <c r="EU289" s="32"/>
      <c r="EV289" s="32"/>
      <c r="EW289" s="32"/>
      <c r="EX289" s="32"/>
      <c r="EY289" s="32"/>
      <c r="EZ289" s="32"/>
      <c r="FA289" s="32"/>
      <c r="FB289" s="32"/>
      <c r="FC289" s="32"/>
      <c r="FD289" s="32"/>
      <c r="FE289" s="32"/>
      <c r="FF289" s="32"/>
      <c r="FG289" s="32"/>
      <c r="FH289" s="32"/>
      <c r="FI289" s="32"/>
      <c r="FJ289" s="32"/>
      <c r="FK289" s="32"/>
      <c r="FL289" s="32"/>
      <c r="FM289" s="32"/>
      <c r="FN289" s="32"/>
      <c r="FO289" s="32"/>
      <c r="FP289" s="32"/>
      <c r="FQ289" s="32"/>
      <c r="FR289" s="32"/>
      <c r="FS289" s="32"/>
      <c r="FT289" s="32"/>
      <c r="FU289" s="32"/>
      <c r="FV289" s="32"/>
      <c r="FW289" s="32"/>
      <c r="FX289" s="32"/>
      <c r="FY289" s="32"/>
      <c r="FZ289" s="32"/>
      <c r="GA289" s="32"/>
      <c r="GB289" s="32"/>
      <c r="GC289" s="32"/>
      <c r="GD289" s="32"/>
      <c r="GE289" s="32"/>
      <c r="GF289" s="32"/>
      <c r="GG289" s="32"/>
      <c r="GH289" s="32"/>
      <c r="GI289" s="32"/>
      <c r="GJ289" s="32"/>
      <c r="GK289" s="32"/>
      <c r="GL289" s="32"/>
      <c r="GM289" s="32"/>
      <c r="GN289" s="32"/>
      <c r="GO289" s="32"/>
      <c r="GP289" s="32"/>
      <c r="GQ289" s="32"/>
      <c r="GR289" s="32"/>
      <c r="GS289" s="32"/>
      <c r="GT289" s="32"/>
      <c r="GU289" s="32"/>
      <c r="GV289" s="32"/>
      <c r="GW289" s="32"/>
      <c r="GX289" s="32"/>
      <c r="GY289" s="32"/>
      <c r="GZ289" s="32"/>
      <c r="HA289" s="32"/>
      <c r="HB289" s="32"/>
      <c r="HC289" s="32"/>
      <c r="HD289" s="32"/>
      <c r="HE289" s="32"/>
      <c r="HF289" s="32"/>
      <c r="HG289" s="32"/>
      <c r="HH289" s="32"/>
      <c r="HI289" s="32"/>
      <c r="HJ289" s="32"/>
      <c r="HK289" s="32"/>
      <c r="HL289" s="32"/>
      <c r="HM289" s="32"/>
      <c r="HN289" s="32"/>
      <c r="HO289" s="32"/>
      <c r="HP289" s="32"/>
      <c r="HQ289" s="32"/>
      <c r="HR289" s="32"/>
      <c r="HS289" s="32"/>
      <c r="HT289" s="32"/>
      <c r="HU289" s="32"/>
      <c r="HV289" s="32"/>
      <c r="HW289" s="32"/>
      <c r="HX289" s="32"/>
      <c r="HY289" s="32"/>
      <c r="HZ289" s="32"/>
      <c r="IA289" s="32"/>
      <c r="IB289" s="32"/>
      <c r="IC289" s="32"/>
      <c r="ID289" s="32"/>
      <c r="IE289" s="32"/>
      <c r="IF289" s="32"/>
      <c r="IG289" s="32"/>
      <c r="IH289" s="32"/>
      <c r="II289" s="32"/>
      <c r="IJ289" s="32"/>
      <c r="IK289" s="32"/>
      <c r="IL289" s="32"/>
      <c r="IM289" s="32"/>
      <c r="IN289" s="32"/>
      <c r="IO289" s="32"/>
      <c r="IP289" s="32"/>
      <c r="IQ289" s="32"/>
      <c r="IR289" s="32"/>
      <c r="IS289" s="32"/>
      <c r="IT289" s="32"/>
      <c r="IU289" s="32"/>
      <c r="IV289" s="32"/>
      <c r="IW289" s="32"/>
      <c r="IX289" s="32"/>
      <c r="IY289" s="32"/>
      <c r="IZ289" s="32"/>
      <c r="JA289" s="32"/>
      <c r="JB289" s="32"/>
      <c r="JC289" s="32"/>
      <c r="JD289" s="32"/>
      <c r="JE289" s="32"/>
      <c r="JF289" s="32"/>
      <c r="JG289" s="32"/>
      <c r="JH289" s="32"/>
      <c r="JI289" s="32"/>
      <c r="JJ289" s="32"/>
      <c r="JK289" s="32"/>
      <c r="JL289" s="32"/>
      <c r="JM289" s="32"/>
      <c r="JN289" s="32"/>
      <c r="JO289" s="32"/>
      <c r="JP289" s="32"/>
      <c r="JQ289" s="32"/>
      <c r="JR289" s="32"/>
      <c r="JS289" s="32"/>
      <c r="JT289" s="32"/>
      <c r="JU289" s="32"/>
      <c r="JV289" s="32"/>
      <c r="JW289" s="32"/>
      <c r="JX289" s="32"/>
      <c r="JY289" s="32"/>
      <c r="JZ289" s="32"/>
      <c r="KA289" s="32"/>
      <c r="KB289" s="32"/>
      <c r="KC289" s="32"/>
      <c r="KD289" s="32"/>
      <c r="KE289" s="32"/>
      <c r="KF289" s="32"/>
      <c r="KG289" s="32"/>
      <c r="KH289" s="32"/>
      <c r="KI289" s="32"/>
      <c r="KJ289" s="32"/>
      <c r="KK289" s="32"/>
      <c r="KL289" s="32"/>
      <c r="KM289" s="32"/>
      <c r="KN289" s="32"/>
      <c r="KO289" s="32"/>
      <c r="KP289" s="32"/>
      <c r="KQ289" s="32"/>
      <c r="KR289" s="32"/>
      <c r="KS289" s="32"/>
      <c r="KT289" s="32"/>
      <c r="KU289" s="32"/>
      <c r="KV289" s="32"/>
      <c r="KW289" s="32"/>
      <c r="KX289" s="32"/>
      <c r="KY289" s="32"/>
      <c r="KZ289" s="32"/>
      <c r="LA289" s="32"/>
      <c r="LB289" s="32"/>
      <c r="LC289" s="32"/>
      <c r="LD289" s="32"/>
      <c r="LE289" s="32"/>
      <c r="LF289" s="32"/>
      <c r="LG289" s="32"/>
      <c r="LH289" s="32"/>
      <c r="LI289" s="32"/>
      <c r="LJ289" s="32"/>
      <c r="LK289" s="32"/>
      <c r="LL289" s="32"/>
      <c r="LM289" s="32"/>
      <c r="LN289" s="32"/>
      <c r="LO289" s="32"/>
      <c r="LP289" s="32"/>
      <c r="LQ289" s="32"/>
      <c r="LR289" s="32"/>
      <c r="LS289" s="32"/>
      <c r="LT289" s="32"/>
      <c r="LU289" s="32"/>
      <c r="LV289" s="32"/>
      <c r="LW289" s="32"/>
      <c r="LX289" s="32"/>
      <c r="LY289" s="32"/>
      <c r="LZ289" s="32"/>
      <c r="MA289" s="32"/>
      <c r="MB289" s="32"/>
      <c r="MC289" s="32"/>
      <c r="MD289" s="32"/>
      <c r="ME289" s="32"/>
      <c r="MF289" s="32"/>
      <c r="MG289" s="32"/>
      <c r="MH289" s="32"/>
      <c r="MI289" s="32"/>
      <c r="MJ289" s="32"/>
      <c r="MK289" s="32"/>
      <c r="ML289" s="32"/>
      <c r="MM289" s="32"/>
      <c r="MN289" s="32"/>
      <c r="MO289" s="32"/>
      <c r="MP289" s="32"/>
      <c r="MQ289" s="32"/>
      <c r="MR289" s="32"/>
      <c r="MS289" s="32"/>
      <c r="MT289" s="32"/>
      <c r="MU289" s="32"/>
      <c r="MV289" s="32"/>
      <c r="MW289" s="32"/>
      <c r="MX289" s="32"/>
      <c r="MY289" s="32"/>
      <c r="MZ289" s="32"/>
      <c r="NA289" s="32"/>
      <c r="NB289" s="32"/>
      <c r="NC289" s="32"/>
      <c r="ND289" s="32"/>
      <c r="NE289" s="32"/>
      <c r="NF289" s="32"/>
      <c r="NG289" s="32"/>
      <c r="NH289" s="32"/>
      <c r="NI289" s="32"/>
      <c r="NJ289" s="32"/>
      <c r="NK289" s="32"/>
      <c r="NL289" s="32"/>
      <c r="NM289" s="32"/>
      <c r="NN289" s="32"/>
      <c r="NO289" s="32"/>
      <c r="NP289" s="32"/>
      <c r="NQ289" s="32"/>
      <c r="NR289" s="32"/>
      <c r="NS289" s="32"/>
      <c r="NT289" s="32"/>
      <c r="NU289" s="32"/>
      <c r="NV289" s="32"/>
      <c r="NW289" s="32"/>
      <c r="NX289" s="32"/>
      <c r="NY289" s="32"/>
      <c r="NZ289" s="32"/>
      <c r="OA289" s="32"/>
      <c r="OB289" s="32"/>
      <c r="OC289" s="32"/>
      <c r="OD289" s="32"/>
      <c r="OE289" s="32"/>
      <c r="OF289" s="32"/>
      <c r="OG289" s="32"/>
      <c r="OH289" s="32"/>
      <c r="OI289" s="32"/>
      <c r="OJ289" s="32"/>
      <c r="OK289" s="32"/>
      <c r="OL289" s="32"/>
      <c r="OM289" s="32"/>
      <c r="ON289" s="32"/>
      <c r="OO289" s="32"/>
      <c r="OP289" s="32"/>
      <c r="OQ289" s="32"/>
      <c r="OR289" s="32"/>
      <c r="OS289" s="32"/>
      <c r="OT289" s="32"/>
      <c r="OU289" s="32"/>
      <c r="OV289" s="32"/>
      <c r="OW289" s="32"/>
      <c r="OX289" s="32"/>
      <c r="OY289" s="32"/>
      <c r="OZ289" s="32"/>
      <c r="PA289" s="32"/>
      <c r="PB289" s="32"/>
      <c r="PC289" s="32"/>
      <c r="PD289" s="32"/>
      <c r="PE289" s="32"/>
      <c r="PF289" s="32"/>
      <c r="PG289" s="32"/>
      <c r="PH289" s="32"/>
      <c r="PI289" s="32"/>
      <c r="PJ289" s="32"/>
      <c r="PK289" s="32"/>
      <c r="PL289" s="32"/>
      <c r="PM289" s="32"/>
      <c r="PN289" s="32"/>
      <c r="PO289" s="32"/>
      <c r="PP289" s="32"/>
      <c r="PQ289" s="32"/>
      <c r="PR289" s="32"/>
      <c r="PS289" s="32"/>
      <c r="PT289" s="32"/>
      <c r="PU289" s="32"/>
      <c r="PV289" s="32"/>
      <c r="PW289" s="32"/>
      <c r="PX289" s="32"/>
      <c r="PY289" s="32"/>
      <c r="PZ289" s="32"/>
      <c r="QA289" s="32"/>
      <c r="QB289" s="32"/>
      <c r="QC289" s="32"/>
      <c r="QD289" s="32"/>
      <c r="QE289" s="32"/>
      <c r="QF289" s="32"/>
      <c r="QG289" s="32"/>
      <c r="QH289" s="32"/>
      <c r="QI289" s="32"/>
      <c r="QJ289" s="32"/>
      <c r="QK289" s="32"/>
      <c r="QL289" s="32"/>
      <c r="QM289" s="32"/>
      <c r="QN289" s="32"/>
      <c r="QO289" s="32"/>
      <c r="QP289" s="32"/>
      <c r="QQ289" s="32"/>
      <c r="QR289" s="32"/>
      <c r="QS289" s="32"/>
      <c r="QT289" s="32"/>
      <c r="QU289" s="32"/>
      <c r="QV289" s="32"/>
      <c r="QW289" s="32"/>
      <c r="QX289" s="32"/>
      <c r="QY289" s="32"/>
      <c r="QZ289" s="32"/>
      <c r="RA289" s="32"/>
      <c r="RB289" s="32"/>
      <c r="RC289" s="32"/>
      <c r="RD289" s="32"/>
      <c r="RE289" s="32"/>
      <c r="RF289" s="32"/>
      <c r="RG289" s="32"/>
      <c r="RH289" s="32"/>
      <c r="RI289" s="32"/>
      <c r="RJ289" s="32"/>
      <c r="RK289" s="32"/>
      <c r="RL289" s="32"/>
      <c r="RM289" s="32"/>
      <c r="RN289" s="32"/>
      <c r="RO289" s="32"/>
      <c r="RP289" s="32"/>
      <c r="RQ289" s="32"/>
      <c r="RR289" s="32"/>
      <c r="RS289" s="32"/>
      <c r="RT289" s="32"/>
      <c r="RU289" s="32"/>
      <c r="RV289" s="32"/>
      <c r="RW289" s="32"/>
      <c r="RX289" s="32"/>
      <c r="RY289" s="32"/>
      <c r="RZ289" s="32"/>
      <c r="SA289" s="32"/>
      <c r="SB289" s="32"/>
      <c r="SC289" s="32"/>
      <c r="SD289" s="32"/>
      <c r="SE289" s="32"/>
      <c r="SF289" s="32"/>
      <c r="SG289" s="32"/>
      <c r="SH289" s="32"/>
      <c r="SI289" s="32"/>
      <c r="SJ289" s="32"/>
      <c r="SK289" s="32"/>
      <c r="SL289" s="32"/>
      <c r="SM289" s="32"/>
      <c r="SN289" s="32"/>
      <c r="SO289" s="32"/>
      <c r="SP289" s="32"/>
      <c r="SQ289" s="32"/>
      <c r="SR289" s="32"/>
      <c r="SS289" s="32"/>
      <c r="ST289" s="32"/>
      <c r="SU289" s="32"/>
      <c r="SV289" s="32"/>
      <c r="SW289" s="32"/>
      <c r="SX289" s="32"/>
      <c r="SY289" s="32"/>
      <c r="SZ289" s="32"/>
      <c r="TA289" s="32"/>
      <c r="TB289" s="32"/>
      <c r="TC289" s="32"/>
      <c r="TD289" s="32"/>
      <c r="TE289" s="32"/>
      <c r="TF289" s="32"/>
      <c r="TG289" s="32"/>
      <c r="TH289" s="32"/>
      <c r="TI289" s="32"/>
      <c r="TJ289" s="32"/>
      <c r="TK289" s="32"/>
      <c r="TL289" s="32"/>
      <c r="TM289" s="32"/>
      <c r="TN289" s="32"/>
      <c r="TO289" s="32"/>
      <c r="TP289" s="32"/>
      <c r="TQ289" s="32"/>
      <c r="TR289" s="32"/>
      <c r="TS289" s="32"/>
      <c r="TT289" s="32"/>
      <c r="TU289" s="32"/>
      <c r="TV289" s="32"/>
      <c r="TW289" s="32"/>
      <c r="TX289" s="32"/>
      <c r="TY289" s="32"/>
      <c r="TZ289" s="32"/>
      <c r="UA289" s="32"/>
      <c r="UB289" s="32"/>
      <c r="UC289" s="32"/>
      <c r="UD289" s="32"/>
      <c r="UE289" s="32"/>
      <c r="UF289" s="32"/>
      <c r="UG289" s="32"/>
      <c r="UH289" s="32"/>
      <c r="UI289" s="32"/>
      <c r="UJ289" s="32"/>
      <c r="UK289" s="32"/>
      <c r="UL289" s="32"/>
      <c r="UM289" s="32"/>
      <c r="UN289" s="32"/>
      <c r="UO289" s="32"/>
      <c r="UP289" s="32"/>
      <c r="UQ289" s="32"/>
      <c r="UR289" s="32"/>
      <c r="US289" s="32"/>
      <c r="UT289" s="32"/>
      <c r="UU289" s="32"/>
      <c r="UV289" s="32"/>
      <c r="UW289" s="32"/>
      <c r="UX289" s="32"/>
      <c r="UY289" s="32"/>
      <c r="UZ289" s="32"/>
      <c r="VA289" s="32"/>
      <c r="VB289" s="32"/>
      <c r="VC289" s="32"/>
      <c r="VD289" s="32"/>
      <c r="VE289" s="32"/>
      <c r="VF289" s="32"/>
      <c r="VG289" s="32"/>
      <c r="VH289" s="32"/>
      <c r="VI289" s="32"/>
      <c r="VJ289" s="32"/>
      <c r="VK289" s="32"/>
      <c r="VL289" s="32"/>
      <c r="VM289" s="32"/>
      <c r="VN289" s="32"/>
      <c r="VO289" s="32"/>
      <c r="VP289" s="32"/>
      <c r="VQ289" s="32"/>
      <c r="VR289" s="32"/>
      <c r="VS289" s="32"/>
      <c r="VT289" s="32"/>
      <c r="VU289" s="32"/>
      <c r="VV289" s="32"/>
      <c r="VW289" s="32"/>
      <c r="VX289" s="32"/>
      <c r="VY289" s="32"/>
      <c r="VZ289" s="32"/>
      <c r="WA289" s="32"/>
      <c r="WB289" s="32"/>
      <c r="WC289" s="32"/>
      <c r="WD289" s="32"/>
      <c r="WE289" s="32"/>
      <c r="WF289" s="32"/>
      <c r="WG289" s="32"/>
      <c r="WH289" s="32"/>
      <c r="WI289" s="32"/>
      <c r="WJ289" s="32"/>
      <c r="WK289" s="32"/>
      <c r="WL289" s="32"/>
      <c r="WM289" s="32"/>
      <c r="WN289" s="32"/>
      <c r="WO289" s="32"/>
      <c r="WP289" s="32"/>
      <c r="WQ289" s="32"/>
      <c r="WR289" s="32"/>
      <c r="WS289" s="32"/>
      <c r="WT289" s="32"/>
      <c r="WU289" s="32"/>
      <c r="WV289" s="32"/>
      <c r="WW289" s="32"/>
      <c r="WX289" s="32"/>
      <c r="WY289" s="32"/>
      <c r="WZ289" s="32"/>
      <c r="XA289" s="32"/>
      <c r="XB289" s="32"/>
      <c r="XC289" s="32"/>
      <c r="XD289" s="32"/>
      <c r="XE289" s="32"/>
      <c r="XF289" s="32"/>
      <c r="XG289" s="32"/>
      <c r="XH289" s="32"/>
      <c r="XI289" s="32"/>
      <c r="XJ289" s="32"/>
      <c r="XK289" s="32"/>
      <c r="XL289" s="32"/>
      <c r="XM289" s="32"/>
      <c r="XN289" s="32"/>
      <c r="XO289" s="32"/>
      <c r="XP289" s="32"/>
      <c r="XQ289" s="32"/>
      <c r="XR289" s="32"/>
      <c r="XS289" s="32"/>
      <c r="XT289" s="32"/>
      <c r="XU289" s="32"/>
      <c r="XV289" s="32"/>
      <c r="XW289" s="32"/>
      <c r="XX289" s="32"/>
      <c r="XY289" s="32"/>
      <c r="XZ289" s="32"/>
      <c r="YA289" s="32"/>
      <c r="YB289" s="32"/>
      <c r="YC289" s="32"/>
      <c r="YD289" s="32"/>
      <c r="YE289" s="32"/>
      <c r="YF289" s="32"/>
      <c r="YG289" s="32"/>
      <c r="YH289" s="32"/>
      <c r="YI289" s="32"/>
      <c r="YJ289" s="32"/>
      <c r="YK289" s="32"/>
      <c r="YL289" s="32"/>
      <c r="YM289" s="32"/>
      <c r="YN289" s="32"/>
      <c r="YO289" s="32"/>
      <c r="YP289" s="32"/>
      <c r="YQ289" s="32"/>
      <c r="YR289" s="32"/>
      <c r="YS289" s="32"/>
      <c r="YT289" s="32"/>
      <c r="YU289" s="32"/>
      <c r="YV289" s="32"/>
      <c r="YW289" s="32"/>
      <c r="YX289" s="32"/>
      <c r="YY289" s="32"/>
      <c r="YZ289" s="32"/>
      <c r="ZA289" s="32"/>
      <c r="ZB289" s="32"/>
      <c r="ZC289" s="32"/>
      <c r="ZD289" s="32"/>
      <c r="ZE289" s="32"/>
      <c r="ZF289" s="32"/>
      <c r="ZG289" s="32"/>
      <c r="ZH289" s="32"/>
      <c r="ZI289" s="32"/>
      <c r="ZJ289" s="32"/>
      <c r="ZK289" s="32"/>
      <c r="ZL289" s="32"/>
      <c r="ZM289" s="32"/>
      <c r="ZN289" s="32"/>
      <c r="ZO289" s="32"/>
      <c r="ZP289" s="32"/>
      <c r="ZQ289" s="32"/>
      <c r="ZR289" s="32"/>
      <c r="ZS289" s="32"/>
      <c r="ZT289" s="32"/>
      <c r="ZU289" s="32"/>
      <c r="ZV289" s="32"/>
      <c r="ZW289" s="32"/>
      <c r="ZX289" s="32"/>
      <c r="ZY289" s="32"/>
      <c r="ZZ289" s="32"/>
      <c r="AAA289" s="32"/>
      <c r="AAB289" s="32"/>
      <c r="AAC289" s="32"/>
      <c r="AAD289" s="32"/>
      <c r="AAE289" s="32"/>
      <c r="AAF289" s="32"/>
      <c r="AAG289" s="32"/>
      <c r="AAH289" s="32"/>
      <c r="AAI289" s="32"/>
      <c r="AAJ289" s="32"/>
      <c r="AAK289" s="32"/>
      <c r="AAL289" s="32"/>
      <c r="AAM289" s="32"/>
      <c r="AAN289" s="32"/>
      <c r="AAO289" s="32"/>
      <c r="AAP289" s="32"/>
      <c r="AAQ289" s="32"/>
      <c r="AAR289" s="32"/>
      <c r="AAS289" s="32"/>
      <c r="AAT289" s="32"/>
      <c r="AAU289" s="32"/>
      <c r="AAV289" s="32"/>
      <c r="AAW289" s="32"/>
      <c r="AAX289" s="32"/>
      <c r="AAY289" s="32"/>
      <c r="AAZ289" s="32"/>
      <c r="ABA289" s="32"/>
      <c r="ABB289" s="32"/>
      <c r="ABC289" s="32"/>
      <c r="ABD289" s="32"/>
      <c r="ABE289" s="32"/>
      <c r="ABF289" s="32"/>
      <c r="ABG289" s="32"/>
      <c r="ABH289" s="32"/>
      <c r="ABI289" s="32"/>
      <c r="ABJ289" s="32"/>
      <c r="ABK289" s="32"/>
      <c r="ABL289" s="32"/>
      <c r="ABM289" s="32"/>
      <c r="ABN289" s="32"/>
      <c r="ABO289" s="32"/>
      <c r="ABP289" s="32"/>
      <c r="ABQ289" s="32"/>
      <c r="ABR289" s="32"/>
      <c r="ABS289" s="32"/>
      <c r="ABT289" s="32"/>
      <c r="ABU289" s="32"/>
      <c r="ABV289" s="32"/>
      <c r="ABW289" s="32"/>
      <c r="ABX289" s="32"/>
      <c r="ABY289" s="32"/>
      <c r="ABZ289" s="32"/>
      <c r="ACA289" s="32"/>
      <c r="ACB289" s="32"/>
      <c r="ACC289" s="32"/>
      <c r="ACD289" s="32"/>
      <c r="ACE289" s="32"/>
      <c r="ACF289" s="32"/>
      <c r="ACG289" s="32"/>
      <c r="ACH289" s="32"/>
      <c r="ACI289" s="32"/>
      <c r="ACJ289" s="32"/>
      <c r="ACK289" s="32"/>
      <c r="ACL289" s="32"/>
      <c r="ACM289" s="32"/>
      <c r="ACN289" s="32"/>
      <c r="ACO289" s="32"/>
      <c r="ACP289" s="32"/>
      <c r="ACQ289" s="32"/>
      <c r="ACR289" s="32"/>
      <c r="ACS289" s="32"/>
      <c r="ACT289" s="32"/>
      <c r="ACU289" s="32"/>
      <c r="ACV289" s="32"/>
      <c r="ACW289" s="32"/>
      <c r="ACX289" s="32"/>
      <c r="ACY289" s="32"/>
      <c r="ACZ289" s="32"/>
      <c r="ADA289" s="32"/>
      <c r="ADB289" s="32"/>
      <c r="ADC289" s="32"/>
      <c r="ADD289" s="32"/>
      <c r="ADE289" s="32"/>
      <c r="ADF289" s="32"/>
      <c r="ADG289" s="32"/>
      <c r="ADH289" s="32"/>
      <c r="ADI289" s="32"/>
      <c r="ADJ289" s="32"/>
      <c r="ADK289" s="32"/>
      <c r="ADL289" s="32"/>
      <c r="ADM289" s="32"/>
      <c r="ADN289" s="32"/>
      <c r="ADO289" s="32"/>
      <c r="ADP289" s="32"/>
      <c r="ADQ289" s="32"/>
      <c r="ADR289" s="32"/>
      <c r="ADS289" s="32"/>
      <c r="ADT289" s="32"/>
      <c r="ADU289" s="32"/>
      <c r="ADV289" s="32"/>
      <c r="ADW289" s="32"/>
      <c r="ADX289" s="32"/>
      <c r="ADY289" s="32"/>
      <c r="ADZ289" s="32"/>
      <c r="AEA289" s="32"/>
      <c r="AEB289" s="32"/>
      <c r="AEC289" s="32"/>
      <c r="AED289" s="32"/>
      <c r="AEE289" s="32"/>
      <c r="AEF289" s="32"/>
      <c r="AEG289" s="32"/>
      <c r="AEH289" s="32"/>
      <c r="AEI289" s="32"/>
      <c r="AEJ289" s="32"/>
      <c r="AEK289" s="32"/>
      <c r="AEL289" s="32"/>
      <c r="AEM289" s="32"/>
      <c r="AEN289" s="32"/>
      <c r="AEO289" s="32"/>
      <c r="AEP289" s="32"/>
      <c r="AEQ289" s="32"/>
      <c r="AER289" s="32"/>
      <c r="AES289" s="32"/>
      <c r="AET289" s="32"/>
      <c r="AEU289" s="32"/>
      <c r="AEV289" s="32"/>
      <c r="AEW289" s="32"/>
      <c r="AEX289" s="32"/>
      <c r="AEY289" s="32"/>
      <c r="AEZ289" s="32"/>
      <c r="AFA289" s="32"/>
      <c r="AFB289" s="32"/>
      <c r="AFC289" s="32"/>
      <c r="AFD289" s="32"/>
      <c r="AFE289" s="32"/>
      <c r="AFF289" s="32"/>
      <c r="AFG289" s="32"/>
      <c r="AFH289" s="32"/>
      <c r="AFI289" s="32"/>
      <c r="AFJ289" s="32"/>
      <c r="AFK289" s="32"/>
      <c r="AFL289" s="32"/>
      <c r="AFM289" s="32"/>
      <c r="AFN289" s="32"/>
      <c r="AFO289" s="32"/>
      <c r="AFP289" s="32"/>
      <c r="AFQ289" s="32"/>
      <c r="AFR289" s="32"/>
      <c r="AFS289" s="32"/>
      <c r="AFT289" s="32"/>
      <c r="AFU289" s="32"/>
      <c r="AFV289" s="32"/>
      <c r="AFW289" s="32"/>
      <c r="AFX289" s="32"/>
      <c r="AFY289" s="32"/>
      <c r="AFZ289" s="32"/>
      <c r="AGA289" s="32"/>
      <c r="AGB289" s="32"/>
      <c r="AGC289" s="32"/>
      <c r="AGD289" s="32"/>
      <c r="AGE289" s="32"/>
      <c r="AGF289" s="32"/>
      <c r="AGG289" s="32"/>
      <c r="AGH289" s="32"/>
      <c r="AGI289" s="32"/>
      <c r="AGJ289" s="32"/>
      <c r="AGK289" s="32"/>
      <c r="AGL289" s="32"/>
      <c r="AGM289" s="32"/>
      <c r="AGN289" s="32"/>
      <c r="AGO289" s="32"/>
      <c r="AGP289" s="32"/>
      <c r="AGQ289" s="32"/>
      <c r="AGR289" s="32"/>
      <c r="AGS289" s="32"/>
      <c r="AGT289" s="32"/>
      <c r="AGU289" s="32"/>
      <c r="AGV289" s="32"/>
      <c r="AGW289" s="32"/>
      <c r="AGX289" s="32"/>
      <c r="AGY289" s="32"/>
      <c r="AGZ289" s="32"/>
      <c r="AHA289" s="32"/>
      <c r="AHB289" s="32"/>
      <c r="AHC289" s="32"/>
      <c r="AHD289" s="32"/>
      <c r="AHE289" s="32"/>
      <c r="AHF289" s="32"/>
      <c r="AHG289" s="32"/>
      <c r="AHH289" s="32"/>
      <c r="AHI289" s="32"/>
      <c r="AHJ289" s="32"/>
      <c r="AHK289" s="32"/>
      <c r="AHL289" s="32"/>
      <c r="AHM289" s="32"/>
      <c r="AHN289" s="32"/>
      <c r="AHO289" s="32"/>
      <c r="AHP289" s="32"/>
      <c r="AHQ289" s="32"/>
      <c r="AHR289" s="32"/>
      <c r="AHS289" s="32"/>
      <c r="AHT289" s="32"/>
      <c r="AHU289" s="32"/>
      <c r="AHV289" s="32"/>
      <c r="AHW289" s="32"/>
      <c r="AHX289" s="32"/>
      <c r="AHY289" s="32"/>
      <c r="AHZ289" s="32"/>
      <c r="AIA289" s="32"/>
      <c r="AIB289" s="32"/>
      <c r="AIC289" s="32"/>
      <c r="AID289" s="32"/>
      <c r="AIE289" s="32"/>
      <c r="AIF289" s="32"/>
      <c r="AIG289" s="32"/>
      <c r="AIH289" s="32"/>
      <c r="AII289" s="32"/>
      <c r="AIJ289" s="32"/>
      <c r="AIK289" s="32"/>
      <c r="AIL289" s="32"/>
      <c r="AIM289" s="32"/>
      <c r="AIN289" s="32"/>
      <c r="AIO289" s="32"/>
      <c r="AIP289" s="32"/>
      <c r="AIQ289" s="32"/>
      <c r="AIR289" s="32"/>
      <c r="AIS289" s="32"/>
      <c r="AIT289" s="32"/>
      <c r="AIU289" s="32"/>
      <c r="AIV289" s="32"/>
      <c r="AIW289" s="32"/>
      <c r="AIX289" s="32"/>
      <c r="AIY289" s="32"/>
      <c r="AIZ289" s="32"/>
      <c r="AJA289" s="32"/>
      <c r="AJB289" s="32"/>
      <c r="AJC289" s="32"/>
      <c r="AJD289" s="32"/>
      <c r="AJE289" s="32"/>
      <c r="AJF289" s="32"/>
      <c r="AJG289" s="32"/>
      <c r="AJH289" s="32"/>
      <c r="AJI289" s="32"/>
      <c r="AJJ289" s="32"/>
      <c r="AJK289" s="32"/>
      <c r="AJL289" s="32"/>
      <c r="AJM289" s="32"/>
      <c r="AJN289" s="32"/>
      <c r="AJO289" s="32"/>
      <c r="AJP289" s="32"/>
      <c r="AJQ289" s="32"/>
      <c r="AJR289" s="32"/>
      <c r="AJS289" s="32"/>
      <c r="AJT289" s="32"/>
      <c r="AJU289" s="32"/>
      <c r="AJV289" s="32"/>
      <c r="AJW289" s="32"/>
      <c r="AJX289" s="32"/>
      <c r="AJY289" s="32"/>
      <c r="AJZ289" s="32"/>
      <c r="AKA289" s="32"/>
      <c r="AKB289" s="32"/>
      <c r="AKC289" s="32"/>
      <c r="AKD289" s="32"/>
      <c r="AKE289" s="32"/>
      <c r="AKF289" s="32"/>
      <c r="AKG289" s="32"/>
      <c r="AKH289" s="32"/>
      <c r="AKI289" s="32"/>
      <c r="AKJ289" s="32"/>
      <c r="AKK289" s="32"/>
      <c r="AKL289" s="32"/>
      <c r="AKM289" s="32"/>
      <c r="AKN289" s="32"/>
      <c r="AKO289" s="32"/>
      <c r="AKP289" s="32"/>
      <c r="AKQ289" s="32"/>
      <c r="AKR289" s="32"/>
      <c r="AKS289" s="32"/>
      <c r="AKT289" s="32"/>
      <c r="AKU289" s="32"/>
      <c r="AKV289" s="32"/>
      <c r="AKW289" s="32"/>
      <c r="AKX289" s="32"/>
      <c r="AKY289" s="32"/>
      <c r="AKZ289" s="32"/>
      <c r="ALA289" s="32"/>
      <c r="ALB289" s="32"/>
      <c r="ALC289" s="32"/>
      <c r="ALD289" s="32"/>
      <c r="ALE289" s="32"/>
      <c r="ALF289" s="32"/>
      <c r="ALG289" s="32"/>
      <c r="ALH289" s="32"/>
      <c r="ALI289" s="32"/>
      <c r="ALJ289" s="32"/>
      <c r="ALK289" s="32"/>
      <c r="ALL289" s="32"/>
      <c r="ALM289" s="32"/>
      <c r="ALN289" s="32"/>
      <c r="ALO289" s="32"/>
      <c r="ALP289" s="32"/>
      <c r="ALQ289" s="32"/>
      <c r="ALR289" s="32"/>
      <c r="ALS289" s="32"/>
      <c r="ALT289" s="32"/>
      <c r="ALU289" s="32"/>
      <c r="ALV289" s="32"/>
      <c r="ALW289" s="32"/>
      <c r="ALX289" s="32"/>
      <c r="ALY289" s="32"/>
      <c r="ALZ289" s="32"/>
      <c r="AMA289" s="32"/>
      <c r="AMB289" s="32"/>
      <c r="AMC289" s="32"/>
      <c r="AMD289" s="32"/>
      <c r="AME289" s="32"/>
      <c r="AMF289" s="32"/>
      <c r="AMG289" s="32"/>
      <c r="AMH289" s="32"/>
      <c r="AMI289" s="32"/>
      <c r="AMJ289" s="32"/>
      <c r="AMK289" s="32"/>
      <c r="AML289" s="32"/>
      <c r="AMM289" s="32"/>
      <c r="AMN289" s="32"/>
      <c r="AMO289" s="32"/>
      <c r="AMP289" s="32"/>
      <c r="AMQ289" s="32"/>
      <c r="AMR289" s="32"/>
      <c r="AMS289" s="32"/>
      <c r="AMT289" s="32"/>
      <c r="AMU289" s="32"/>
      <c r="AMV289" s="32"/>
      <c r="AMW289" s="32"/>
    </row>
    <row r="290" spans="1:1037" ht="148.5" hidden="1" customHeight="1" thickTop="1" thickBot="1" x14ac:dyDescent="0.25">
      <c r="A290" s="23" t="s">
        <v>438</v>
      </c>
      <c r="B290" s="23" t="s">
        <v>1458</v>
      </c>
      <c r="C290" s="23" t="s">
        <v>1504</v>
      </c>
      <c r="D290" s="23" t="s">
        <v>83</v>
      </c>
      <c r="E290" s="23" t="s">
        <v>1049</v>
      </c>
      <c r="F290" s="23" t="s">
        <v>1645</v>
      </c>
      <c r="G290" s="23" t="s">
        <v>1062</v>
      </c>
      <c r="H290" s="23" t="s">
        <v>1055</v>
      </c>
      <c r="I290" s="24" t="s">
        <v>1525</v>
      </c>
      <c r="J290" s="189" t="str">
        <f>+VLOOKUP(I290,Feuil1!A:C,2,FALSE)</f>
        <v>R1-3-2-6</v>
      </c>
      <c r="K290" s="24" t="s">
        <v>1526</v>
      </c>
      <c r="L290" s="29"/>
      <c r="M290" s="59">
        <v>2</v>
      </c>
      <c r="N290" s="60">
        <v>1</v>
      </c>
      <c r="O290" s="42">
        <f t="shared" si="20"/>
        <v>2</v>
      </c>
      <c r="P290" s="42">
        <f t="shared" si="21"/>
        <v>1</v>
      </c>
      <c r="Q290" s="44" t="s">
        <v>1527</v>
      </c>
      <c r="R290" s="59">
        <v>2</v>
      </c>
      <c r="S290" s="25" t="s">
        <v>1675</v>
      </c>
      <c r="T290" s="59">
        <v>2</v>
      </c>
      <c r="U290" s="25" t="s">
        <v>1676</v>
      </c>
      <c r="V290" s="59">
        <v>5</v>
      </c>
      <c r="W290" s="41">
        <f t="shared" si="22"/>
        <v>9</v>
      </c>
      <c r="X290" s="50">
        <f t="shared" si="23"/>
        <v>2</v>
      </c>
      <c r="Y290" s="52">
        <f t="shared" si="24"/>
        <v>2</v>
      </c>
      <c r="Z290" s="23"/>
      <c r="AA290" s="123" t="s">
        <v>1677</v>
      </c>
      <c r="AB290" s="221">
        <v>45078</v>
      </c>
      <c r="AC290" s="29"/>
      <c r="AD290" s="31" t="s">
        <v>1638</v>
      </c>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32"/>
      <c r="CC290" s="32"/>
      <c r="CD290" s="32"/>
      <c r="CE290" s="32"/>
      <c r="CF290" s="32"/>
      <c r="CG290" s="32"/>
      <c r="CH290" s="32"/>
      <c r="CI290" s="32"/>
      <c r="CJ290" s="32"/>
      <c r="CK290" s="32"/>
      <c r="CL290" s="32"/>
      <c r="CM290" s="32"/>
      <c r="CN290" s="32"/>
      <c r="CO290" s="32"/>
      <c r="CP290" s="32"/>
      <c r="CQ290" s="32"/>
      <c r="CR290" s="32"/>
      <c r="CS290" s="32"/>
      <c r="CT290" s="32"/>
      <c r="CU290" s="32"/>
      <c r="CV290" s="32"/>
      <c r="CW290" s="32"/>
      <c r="CX290" s="32"/>
      <c r="CY290" s="32"/>
      <c r="CZ290" s="32"/>
      <c r="DA290" s="32"/>
      <c r="DB290" s="32"/>
      <c r="DC290" s="32"/>
      <c r="DD290" s="32"/>
      <c r="DE290" s="32"/>
      <c r="DF290" s="32"/>
      <c r="DG290" s="32"/>
      <c r="DH290" s="32"/>
      <c r="DI290" s="32"/>
      <c r="DJ290" s="32"/>
      <c r="DK290" s="32"/>
      <c r="DL290" s="32"/>
      <c r="DM290" s="32"/>
      <c r="DN290" s="32"/>
      <c r="DO290" s="32"/>
      <c r="DP290" s="32"/>
      <c r="DQ290" s="32"/>
      <c r="DR290" s="32"/>
      <c r="DS290" s="32"/>
      <c r="DT290" s="32"/>
      <c r="DU290" s="32"/>
      <c r="DV290" s="32"/>
      <c r="DW290" s="32"/>
      <c r="DX290" s="32"/>
      <c r="DY290" s="32"/>
      <c r="DZ290" s="32"/>
      <c r="EA290" s="32"/>
      <c r="EB290" s="32"/>
      <c r="EC290" s="32"/>
      <c r="ED290" s="32"/>
      <c r="EE290" s="32"/>
      <c r="EF290" s="32"/>
      <c r="EG290" s="32"/>
      <c r="EH290" s="32"/>
      <c r="EI290" s="32"/>
      <c r="EJ290" s="32"/>
      <c r="EK290" s="32"/>
      <c r="EL290" s="32"/>
      <c r="EM290" s="32"/>
      <c r="EN290" s="32"/>
      <c r="EO290" s="32"/>
      <c r="EP290" s="32"/>
      <c r="EQ290" s="32"/>
      <c r="ER290" s="32"/>
      <c r="ES290" s="32"/>
      <c r="ET290" s="32"/>
      <c r="EU290" s="32"/>
      <c r="EV290" s="32"/>
      <c r="EW290" s="32"/>
      <c r="EX290" s="32"/>
      <c r="EY290" s="32"/>
      <c r="EZ290" s="32"/>
      <c r="FA290" s="32"/>
      <c r="FB290" s="32"/>
      <c r="FC290" s="32"/>
      <c r="FD290" s="32"/>
      <c r="FE290" s="32"/>
      <c r="FF290" s="32"/>
      <c r="FG290" s="32"/>
      <c r="FH290" s="32"/>
      <c r="FI290" s="32"/>
      <c r="FJ290" s="32"/>
      <c r="FK290" s="32"/>
      <c r="FL290" s="32"/>
      <c r="FM290" s="32"/>
      <c r="FN290" s="32"/>
      <c r="FO290" s="32"/>
      <c r="FP290" s="32"/>
      <c r="FQ290" s="32"/>
      <c r="FR290" s="32"/>
      <c r="FS290" s="32"/>
      <c r="FT290" s="32"/>
      <c r="FU290" s="32"/>
      <c r="FV290" s="32"/>
      <c r="FW290" s="32"/>
      <c r="FX290" s="32"/>
      <c r="FY290" s="32"/>
      <c r="FZ290" s="32"/>
      <c r="GA290" s="32"/>
      <c r="GB290" s="32"/>
      <c r="GC290" s="32"/>
      <c r="GD290" s="32"/>
      <c r="GE290" s="32"/>
      <c r="GF290" s="32"/>
      <c r="GG290" s="32"/>
      <c r="GH290" s="32"/>
      <c r="GI290" s="32"/>
      <c r="GJ290" s="32"/>
      <c r="GK290" s="32"/>
      <c r="GL290" s="32"/>
      <c r="GM290" s="32"/>
      <c r="GN290" s="32"/>
      <c r="GO290" s="32"/>
      <c r="GP290" s="32"/>
      <c r="GQ290" s="32"/>
      <c r="GR290" s="32"/>
      <c r="GS290" s="32"/>
      <c r="GT290" s="32"/>
      <c r="GU290" s="32"/>
      <c r="GV290" s="32"/>
      <c r="GW290" s="32"/>
      <c r="GX290" s="32"/>
      <c r="GY290" s="32"/>
      <c r="GZ290" s="32"/>
      <c r="HA290" s="32"/>
      <c r="HB290" s="32"/>
      <c r="HC290" s="32"/>
      <c r="HD290" s="32"/>
      <c r="HE290" s="32"/>
      <c r="HF290" s="32"/>
      <c r="HG290" s="32"/>
      <c r="HH290" s="32"/>
      <c r="HI290" s="32"/>
      <c r="HJ290" s="32"/>
      <c r="HK290" s="32"/>
      <c r="HL290" s="32"/>
      <c r="HM290" s="32"/>
      <c r="HN290" s="32"/>
      <c r="HO290" s="32"/>
      <c r="HP290" s="32"/>
      <c r="HQ290" s="32"/>
      <c r="HR290" s="32"/>
      <c r="HS290" s="32"/>
      <c r="HT290" s="32"/>
      <c r="HU290" s="32"/>
      <c r="HV290" s="32"/>
      <c r="HW290" s="32"/>
      <c r="HX290" s="32"/>
      <c r="HY290" s="32"/>
      <c r="HZ290" s="32"/>
      <c r="IA290" s="32"/>
      <c r="IB290" s="32"/>
      <c r="IC290" s="32"/>
      <c r="ID290" s="32"/>
      <c r="IE290" s="32"/>
      <c r="IF290" s="32"/>
      <c r="IG290" s="32"/>
      <c r="IH290" s="32"/>
      <c r="II290" s="32"/>
      <c r="IJ290" s="32"/>
      <c r="IK290" s="32"/>
      <c r="IL290" s="32"/>
      <c r="IM290" s="32"/>
      <c r="IN290" s="32"/>
      <c r="IO290" s="32"/>
      <c r="IP290" s="32"/>
      <c r="IQ290" s="32"/>
      <c r="IR290" s="32"/>
      <c r="IS290" s="32"/>
      <c r="IT290" s="32"/>
      <c r="IU290" s="32"/>
      <c r="IV290" s="32"/>
      <c r="IW290" s="32"/>
      <c r="IX290" s="32"/>
      <c r="IY290" s="32"/>
      <c r="IZ290" s="32"/>
      <c r="JA290" s="32"/>
      <c r="JB290" s="32"/>
      <c r="JC290" s="32"/>
      <c r="JD290" s="32"/>
      <c r="JE290" s="32"/>
      <c r="JF290" s="32"/>
      <c r="JG290" s="32"/>
      <c r="JH290" s="32"/>
      <c r="JI290" s="32"/>
      <c r="JJ290" s="32"/>
      <c r="JK290" s="32"/>
      <c r="JL290" s="32"/>
      <c r="JM290" s="32"/>
      <c r="JN290" s="32"/>
      <c r="JO290" s="32"/>
      <c r="JP290" s="32"/>
      <c r="JQ290" s="32"/>
      <c r="JR290" s="32"/>
      <c r="JS290" s="32"/>
      <c r="JT290" s="32"/>
      <c r="JU290" s="32"/>
      <c r="JV290" s="32"/>
      <c r="JW290" s="32"/>
      <c r="JX290" s="32"/>
      <c r="JY290" s="32"/>
      <c r="JZ290" s="32"/>
      <c r="KA290" s="32"/>
      <c r="KB290" s="32"/>
      <c r="KC290" s="32"/>
      <c r="KD290" s="32"/>
      <c r="KE290" s="32"/>
      <c r="KF290" s="32"/>
      <c r="KG290" s="32"/>
      <c r="KH290" s="32"/>
      <c r="KI290" s="32"/>
      <c r="KJ290" s="32"/>
      <c r="KK290" s="32"/>
      <c r="KL290" s="32"/>
      <c r="KM290" s="32"/>
      <c r="KN290" s="32"/>
      <c r="KO290" s="32"/>
      <c r="KP290" s="32"/>
      <c r="KQ290" s="32"/>
      <c r="KR290" s="32"/>
      <c r="KS290" s="32"/>
      <c r="KT290" s="32"/>
      <c r="KU290" s="32"/>
      <c r="KV290" s="32"/>
      <c r="KW290" s="32"/>
      <c r="KX290" s="32"/>
      <c r="KY290" s="32"/>
      <c r="KZ290" s="32"/>
      <c r="LA290" s="32"/>
      <c r="LB290" s="32"/>
      <c r="LC290" s="32"/>
      <c r="LD290" s="32"/>
      <c r="LE290" s="32"/>
      <c r="LF290" s="32"/>
      <c r="LG290" s="32"/>
      <c r="LH290" s="32"/>
      <c r="LI290" s="32"/>
      <c r="LJ290" s="32"/>
      <c r="LK290" s="32"/>
      <c r="LL290" s="32"/>
      <c r="LM290" s="32"/>
      <c r="LN290" s="32"/>
      <c r="LO290" s="32"/>
      <c r="LP290" s="32"/>
      <c r="LQ290" s="32"/>
      <c r="LR290" s="32"/>
      <c r="LS290" s="32"/>
      <c r="LT290" s="32"/>
      <c r="LU290" s="32"/>
      <c r="LV290" s="32"/>
      <c r="LW290" s="32"/>
      <c r="LX290" s="32"/>
      <c r="LY290" s="32"/>
      <c r="LZ290" s="32"/>
      <c r="MA290" s="32"/>
      <c r="MB290" s="32"/>
      <c r="MC290" s="32"/>
      <c r="MD290" s="32"/>
      <c r="ME290" s="32"/>
      <c r="MF290" s="32"/>
      <c r="MG290" s="32"/>
      <c r="MH290" s="32"/>
      <c r="MI290" s="32"/>
      <c r="MJ290" s="32"/>
      <c r="MK290" s="32"/>
      <c r="ML290" s="32"/>
      <c r="MM290" s="32"/>
      <c r="MN290" s="32"/>
      <c r="MO290" s="32"/>
      <c r="MP290" s="32"/>
      <c r="MQ290" s="32"/>
      <c r="MR290" s="32"/>
      <c r="MS290" s="32"/>
      <c r="MT290" s="32"/>
      <c r="MU290" s="32"/>
      <c r="MV290" s="32"/>
      <c r="MW290" s="32"/>
      <c r="MX290" s="32"/>
      <c r="MY290" s="32"/>
      <c r="MZ290" s="32"/>
      <c r="NA290" s="32"/>
      <c r="NB290" s="32"/>
      <c r="NC290" s="32"/>
      <c r="ND290" s="32"/>
      <c r="NE290" s="32"/>
      <c r="NF290" s="32"/>
      <c r="NG290" s="32"/>
      <c r="NH290" s="32"/>
      <c r="NI290" s="32"/>
      <c r="NJ290" s="32"/>
      <c r="NK290" s="32"/>
      <c r="NL290" s="32"/>
      <c r="NM290" s="32"/>
      <c r="NN290" s="32"/>
      <c r="NO290" s="32"/>
      <c r="NP290" s="32"/>
      <c r="NQ290" s="32"/>
      <c r="NR290" s="32"/>
      <c r="NS290" s="32"/>
      <c r="NT290" s="32"/>
      <c r="NU290" s="32"/>
      <c r="NV290" s="32"/>
      <c r="NW290" s="32"/>
      <c r="NX290" s="32"/>
      <c r="NY290" s="32"/>
      <c r="NZ290" s="32"/>
      <c r="OA290" s="32"/>
      <c r="OB290" s="32"/>
      <c r="OC290" s="32"/>
      <c r="OD290" s="32"/>
      <c r="OE290" s="32"/>
      <c r="OF290" s="32"/>
      <c r="OG290" s="32"/>
      <c r="OH290" s="32"/>
      <c r="OI290" s="32"/>
      <c r="OJ290" s="32"/>
      <c r="OK290" s="32"/>
      <c r="OL290" s="32"/>
      <c r="OM290" s="32"/>
      <c r="ON290" s="32"/>
      <c r="OO290" s="32"/>
      <c r="OP290" s="32"/>
      <c r="OQ290" s="32"/>
      <c r="OR290" s="32"/>
      <c r="OS290" s="32"/>
      <c r="OT290" s="32"/>
      <c r="OU290" s="32"/>
      <c r="OV290" s="32"/>
      <c r="OW290" s="32"/>
      <c r="OX290" s="32"/>
      <c r="OY290" s="32"/>
      <c r="OZ290" s="32"/>
      <c r="PA290" s="32"/>
      <c r="PB290" s="32"/>
      <c r="PC290" s="32"/>
      <c r="PD290" s="32"/>
      <c r="PE290" s="32"/>
      <c r="PF290" s="32"/>
      <c r="PG290" s="32"/>
      <c r="PH290" s="32"/>
      <c r="PI290" s="32"/>
      <c r="PJ290" s="32"/>
      <c r="PK290" s="32"/>
      <c r="PL290" s="32"/>
      <c r="PM290" s="32"/>
      <c r="PN290" s="32"/>
      <c r="PO290" s="32"/>
      <c r="PP290" s="32"/>
      <c r="PQ290" s="32"/>
      <c r="PR290" s="32"/>
      <c r="PS290" s="32"/>
      <c r="PT290" s="32"/>
      <c r="PU290" s="32"/>
      <c r="PV290" s="32"/>
      <c r="PW290" s="32"/>
      <c r="PX290" s="32"/>
      <c r="PY290" s="32"/>
      <c r="PZ290" s="32"/>
      <c r="QA290" s="32"/>
      <c r="QB290" s="32"/>
      <c r="QC290" s="32"/>
      <c r="QD290" s="32"/>
      <c r="QE290" s="32"/>
      <c r="QF290" s="32"/>
      <c r="QG290" s="32"/>
      <c r="QH290" s="32"/>
      <c r="QI290" s="32"/>
      <c r="QJ290" s="32"/>
      <c r="QK290" s="32"/>
      <c r="QL290" s="32"/>
      <c r="QM290" s="32"/>
      <c r="QN290" s="32"/>
      <c r="QO290" s="32"/>
      <c r="QP290" s="32"/>
      <c r="QQ290" s="32"/>
      <c r="QR290" s="32"/>
      <c r="QS290" s="32"/>
      <c r="QT290" s="32"/>
      <c r="QU290" s="32"/>
      <c r="QV290" s="32"/>
      <c r="QW290" s="32"/>
      <c r="QX290" s="32"/>
      <c r="QY290" s="32"/>
      <c r="QZ290" s="32"/>
      <c r="RA290" s="32"/>
      <c r="RB290" s="32"/>
      <c r="RC290" s="32"/>
      <c r="RD290" s="32"/>
      <c r="RE290" s="32"/>
      <c r="RF290" s="32"/>
      <c r="RG290" s="32"/>
      <c r="RH290" s="32"/>
      <c r="RI290" s="32"/>
      <c r="RJ290" s="32"/>
      <c r="RK290" s="32"/>
      <c r="RL290" s="32"/>
      <c r="RM290" s="32"/>
      <c r="RN290" s="32"/>
      <c r="RO290" s="32"/>
      <c r="RP290" s="32"/>
      <c r="RQ290" s="32"/>
      <c r="RR290" s="32"/>
      <c r="RS290" s="32"/>
      <c r="RT290" s="32"/>
      <c r="RU290" s="32"/>
      <c r="RV290" s="32"/>
      <c r="RW290" s="32"/>
      <c r="RX290" s="32"/>
      <c r="RY290" s="32"/>
      <c r="RZ290" s="32"/>
      <c r="SA290" s="32"/>
      <c r="SB290" s="32"/>
      <c r="SC290" s="32"/>
      <c r="SD290" s="32"/>
      <c r="SE290" s="32"/>
      <c r="SF290" s="32"/>
      <c r="SG290" s="32"/>
      <c r="SH290" s="32"/>
      <c r="SI290" s="32"/>
      <c r="SJ290" s="32"/>
      <c r="SK290" s="32"/>
      <c r="SL290" s="32"/>
      <c r="SM290" s="32"/>
      <c r="SN290" s="32"/>
      <c r="SO290" s="32"/>
      <c r="SP290" s="32"/>
      <c r="SQ290" s="32"/>
      <c r="SR290" s="32"/>
      <c r="SS290" s="32"/>
      <c r="ST290" s="32"/>
      <c r="SU290" s="32"/>
      <c r="SV290" s="32"/>
      <c r="SW290" s="32"/>
      <c r="SX290" s="32"/>
      <c r="SY290" s="32"/>
      <c r="SZ290" s="32"/>
      <c r="TA290" s="32"/>
      <c r="TB290" s="32"/>
      <c r="TC290" s="32"/>
      <c r="TD290" s="32"/>
      <c r="TE290" s="32"/>
      <c r="TF290" s="32"/>
      <c r="TG290" s="32"/>
      <c r="TH290" s="32"/>
      <c r="TI290" s="32"/>
      <c r="TJ290" s="32"/>
      <c r="TK290" s="32"/>
      <c r="TL290" s="32"/>
      <c r="TM290" s="32"/>
      <c r="TN290" s="32"/>
      <c r="TO290" s="32"/>
      <c r="TP290" s="32"/>
      <c r="TQ290" s="32"/>
      <c r="TR290" s="32"/>
      <c r="TS290" s="32"/>
      <c r="TT290" s="32"/>
      <c r="TU290" s="32"/>
      <c r="TV290" s="32"/>
      <c r="TW290" s="32"/>
      <c r="TX290" s="32"/>
      <c r="TY290" s="32"/>
      <c r="TZ290" s="32"/>
      <c r="UA290" s="32"/>
      <c r="UB290" s="32"/>
      <c r="UC290" s="32"/>
      <c r="UD290" s="32"/>
      <c r="UE290" s="32"/>
      <c r="UF290" s="32"/>
      <c r="UG290" s="32"/>
      <c r="UH290" s="32"/>
      <c r="UI290" s="32"/>
      <c r="UJ290" s="32"/>
      <c r="UK290" s="32"/>
      <c r="UL290" s="32"/>
      <c r="UM290" s="32"/>
      <c r="UN290" s="32"/>
      <c r="UO290" s="32"/>
      <c r="UP290" s="32"/>
      <c r="UQ290" s="32"/>
      <c r="UR290" s="32"/>
      <c r="US290" s="32"/>
      <c r="UT290" s="32"/>
      <c r="UU290" s="32"/>
      <c r="UV290" s="32"/>
      <c r="UW290" s="32"/>
      <c r="UX290" s="32"/>
      <c r="UY290" s="32"/>
      <c r="UZ290" s="32"/>
      <c r="VA290" s="32"/>
      <c r="VB290" s="32"/>
      <c r="VC290" s="32"/>
      <c r="VD290" s="32"/>
      <c r="VE290" s="32"/>
      <c r="VF290" s="32"/>
      <c r="VG290" s="32"/>
      <c r="VH290" s="32"/>
      <c r="VI290" s="32"/>
      <c r="VJ290" s="32"/>
      <c r="VK290" s="32"/>
      <c r="VL290" s="32"/>
      <c r="VM290" s="32"/>
      <c r="VN290" s="32"/>
      <c r="VO290" s="32"/>
      <c r="VP290" s="32"/>
      <c r="VQ290" s="32"/>
      <c r="VR290" s="32"/>
      <c r="VS290" s="32"/>
      <c r="VT290" s="32"/>
      <c r="VU290" s="32"/>
      <c r="VV290" s="32"/>
      <c r="VW290" s="32"/>
      <c r="VX290" s="32"/>
      <c r="VY290" s="32"/>
      <c r="VZ290" s="32"/>
      <c r="WA290" s="32"/>
      <c r="WB290" s="32"/>
      <c r="WC290" s="32"/>
      <c r="WD290" s="32"/>
      <c r="WE290" s="32"/>
      <c r="WF290" s="32"/>
      <c r="WG290" s="32"/>
      <c r="WH290" s="32"/>
      <c r="WI290" s="32"/>
      <c r="WJ290" s="32"/>
      <c r="WK290" s="32"/>
      <c r="WL290" s="32"/>
      <c r="WM290" s="32"/>
      <c r="WN290" s="32"/>
      <c r="WO290" s="32"/>
      <c r="WP290" s="32"/>
      <c r="WQ290" s="32"/>
      <c r="WR290" s="32"/>
      <c r="WS290" s="32"/>
      <c r="WT290" s="32"/>
      <c r="WU290" s="32"/>
      <c r="WV290" s="32"/>
      <c r="WW290" s="32"/>
      <c r="WX290" s="32"/>
      <c r="WY290" s="32"/>
      <c r="WZ290" s="32"/>
      <c r="XA290" s="32"/>
      <c r="XB290" s="32"/>
      <c r="XC290" s="32"/>
      <c r="XD290" s="32"/>
      <c r="XE290" s="32"/>
      <c r="XF290" s="32"/>
      <c r="XG290" s="32"/>
      <c r="XH290" s="32"/>
      <c r="XI290" s="32"/>
      <c r="XJ290" s="32"/>
      <c r="XK290" s="32"/>
      <c r="XL290" s="32"/>
      <c r="XM290" s="32"/>
      <c r="XN290" s="32"/>
      <c r="XO290" s="32"/>
      <c r="XP290" s="32"/>
      <c r="XQ290" s="32"/>
      <c r="XR290" s="32"/>
      <c r="XS290" s="32"/>
      <c r="XT290" s="32"/>
      <c r="XU290" s="32"/>
      <c r="XV290" s="32"/>
      <c r="XW290" s="32"/>
      <c r="XX290" s="32"/>
      <c r="XY290" s="32"/>
      <c r="XZ290" s="32"/>
      <c r="YA290" s="32"/>
      <c r="YB290" s="32"/>
      <c r="YC290" s="32"/>
      <c r="YD290" s="32"/>
      <c r="YE290" s="32"/>
      <c r="YF290" s="32"/>
      <c r="YG290" s="32"/>
      <c r="YH290" s="32"/>
      <c r="YI290" s="32"/>
      <c r="YJ290" s="32"/>
      <c r="YK290" s="32"/>
      <c r="YL290" s="32"/>
      <c r="YM290" s="32"/>
      <c r="YN290" s="32"/>
      <c r="YO290" s="32"/>
      <c r="YP290" s="32"/>
      <c r="YQ290" s="32"/>
      <c r="YR290" s="32"/>
      <c r="YS290" s="32"/>
      <c r="YT290" s="32"/>
      <c r="YU290" s="32"/>
      <c r="YV290" s="32"/>
      <c r="YW290" s="32"/>
      <c r="YX290" s="32"/>
      <c r="YY290" s="32"/>
      <c r="YZ290" s="32"/>
      <c r="ZA290" s="32"/>
      <c r="ZB290" s="32"/>
      <c r="ZC290" s="32"/>
      <c r="ZD290" s="32"/>
      <c r="ZE290" s="32"/>
      <c r="ZF290" s="32"/>
      <c r="ZG290" s="32"/>
      <c r="ZH290" s="32"/>
      <c r="ZI290" s="32"/>
      <c r="ZJ290" s="32"/>
      <c r="ZK290" s="32"/>
      <c r="ZL290" s="32"/>
      <c r="ZM290" s="32"/>
      <c r="ZN290" s="32"/>
      <c r="ZO290" s="32"/>
      <c r="ZP290" s="32"/>
      <c r="ZQ290" s="32"/>
      <c r="ZR290" s="32"/>
      <c r="ZS290" s="32"/>
      <c r="ZT290" s="32"/>
      <c r="ZU290" s="32"/>
      <c r="ZV290" s="32"/>
      <c r="ZW290" s="32"/>
      <c r="ZX290" s="32"/>
      <c r="ZY290" s="32"/>
      <c r="ZZ290" s="32"/>
      <c r="AAA290" s="32"/>
      <c r="AAB290" s="32"/>
      <c r="AAC290" s="32"/>
      <c r="AAD290" s="32"/>
      <c r="AAE290" s="32"/>
      <c r="AAF290" s="32"/>
      <c r="AAG290" s="32"/>
      <c r="AAH290" s="32"/>
      <c r="AAI290" s="32"/>
      <c r="AAJ290" s="32"/>
      <c r="AAK290" s="32"/>
      <c r="AAL290" s="32"/>
      <c r="AAM290" s="32"/>
      <c r="AAN290" s="32"/>
      <c r="AAO290" s="32"/>
      <c r="AAP290" s="32"/>
      <c r="AAQ290" s="32"/>
      <c r="AAR290" s="32"/>
      <c r="AAS290" s="32"/>
      <c r="AAT290" s="32"/>
      <c r="AAU290" s="32"/>
      <c r="AAV290" s="32"/>
      <c r="AAW290" s="32"/>
      <c r="AAX290" s="32"/>
      <c r="AAY290" s="32"/>
      <c r="AAZ290" s="32"/>
      <c r="ABA290" s="32"/>
      <c r="ABB290" s="32"/>
      <c r="ABC290" s="32"/>
      <c r="ABD290" s="32"/>
      <c r="ABE290" s="32"/>
      <c r="ABF290" s="32"/>
      <c r="ABG290" s="32"/>
      <c r="ABH290" s="32"/>
      <c r="ABI290" s="32"/>
      <c r="ABJ290" s="32"/>
      <c r="ABK290" s="32"/>
      <c r="ABL290" s="32"/>
      <c r="ABM290" s="32"/>
      <c r="ABN290" s="32"/>
      <c r="ABO290" s="32"/>
      <c r="ABP290" s="32"/>
      <c r="ABQ290" s="32"/>
      <c r="ABR290" s="32"/>
      <c r="ABS290" s="32"/>
      <c r="ABT290" s="32"/>
      <c r="ABU290" s="32"/>
      <c r="ABV290" s="32"/>
      <c r="ABW290" s="32"/>
      <c r="ABX290" s="32"/>
      <c r="ABY290" s="32"/>
      <c r="ABZ290" s="32"/>
      <c r="ACA290" s="32"/>
      <c r="ACB290" s="32"/>
      <c r="ACC290" s="32"/>
      <c r="ACD290" s="32"/>
      <c r="ACE290" s="32"/>
      <c r="ACF290" s="32"/>
      <c r="ACG290" s="32"/>
      <c r="ACH290" s="32"/>
      <c r="ACI290" s="32"/>
      <c r="ACJ290" s="32"/>
      <c r="ACK290" s="32"/>
      <c r="ACL290" s="32"/>
      <c r="ACM290" s="32"/>
      <c r="ACN290" s="32"/>
      <c r="ACO290" s="32"/>
      <c r="ACP290" s="32"/>
      <c r="ACQ290" s="32"/>
      <c r="ACR290" s="32"/>
      <c r="ACS290" s="32"/>
      <c r="ACT290" s="32"/>
      <c r="ACU290" s="32"/>
      <c r="ACV290" s="32"/>
      <c r="ACW290" s="32"/>
      <c r="ACX290" s="32"/>
      <c r="ACY290" s="32"/>
      <c r="ACZ290" s="32"/>
      <c r="ADA290" s="32"/>
      <c r="ADB290" s="32"/>
      <c r="ADC290" s="32"/>
      <c r="ADD290" s="32"/>
      <c r="ADE290" s="32"/>
      <c r="ADF290" s="32"/>
      <c r="ADG290" s="32"/>
      <c r="ADH290" s="32"/>
      <c r="ADI290" s="32"/>
      <c r="ADJ290" s="32"/>
      <c r="ADK290" s="32"/>
      <c r="ADL290" s="32"/>
      <c r="ADM290" s="32"/>
      <c r="ADN290" s="32"/>
      <c r="ADO290" s="32"/>
      <c r="ADP290" s="32"/>
      <c r="ADQ290" s="32"/>
      <c r="ADR290" s="32"/>
      <c r="ADS290" s="32"/>
      <c r="ADT290" s="32"/>
      <c r="ADU290" s="32"/>
      <c r="ADV290" s="32"/>
      <c r="ADW290" s="32"/>
      <c r="ADX290" s="32"/>
      <c r="ADY290" s="32"/>
      <c r="ADZ290" s="32"/>
      <c r="AEA290" s="32"/>
      <c r="AEB290" s="32"/>
      <c r="AEC290" s="32"/>
      <c r="AED290" s="32"/>
      <c r="AEE290" s="32"/>
      <c r="AEF290" s="32"/>
      <c r="AEG290" s="32"/>
      <c r="AEH290" s="32"/>
      <c r="AEI290" s="32"/>
      <c r="AEJ290" s="32"/>
      <c r="AEK290" s="32"/>
      <c r="AEL290" s="32"/>
      <c r="AEM290" s="32"/>
      <c r="AEN290" s="32"/>
      <c r="AEO290" s="32"/>
      <c r="AEP290" s="32"/>
      <c r="AEQ290" s="32"/>
      <c r="AER290" s="32"/>
      <c r="AES290" s="32"/>
      <c r="AET290" s="32"/>
      <c r="AEU290" s="32"/>
      <c r="AEV290" s="32"/>
      <c r="AEW290" s="32"/>
      <c r="AEX290" s="32"/>
      <c r="AEY290" s="32"/>
      <c r="AEZ290" s="32"/>
      <c r="AFA290" s="32"/>
      <c r="AFB290" s="32"/>
      <c r="AFC290" s="32"/>
      <c r="AFD290" s="32"/>
      <c r="AFE290" s="32"/>
      <c r="AFF290" s="32"/>
      <c r="AFG290" s="32"/>
      <c r="AFH290" s="32"/>
      <c r="AFI290" s="32"/>
      <c r="AFJ290" s="32"/>
      <c r="AFK290" s="32"/>
      <c r="AFL290" s="32"/>
      <c r="AFM290" s="32"/>
      <c r="AFN290" s="32"/>
      <c r="AFO290" s="32"/>
      <c r="AFP290" s="32"/>
      <c r="AFQ290" s="32"/>
      <c r="AFR290" s="32"/>
      <c r="AFS290" s="32"/>
      <c r="AFT290" s="32"/>
      <c r="AFU290" s="32"/>
      <c r="AFV290" s="32"/>
      <c r="AFW290" s="32"/>
      <c r="AFX290" s="32"/>
      <c r="AFY290" s="32"/>
      <c r="AFZ290" s="32"/>
      <c r="AGA290" s="32"/>
      <c r="AGB290" s="32"/>
      <c r="AGC290" s="32"/>
      <c r="AGD290" s="32"/>
      <c r="AGE290" s="32"/>
      <c r="AGF290" s="32"/>
      <c r="AGG290" s="32"/>
      <c r="AGH290" s="32"/>
      <c r="AGI290" s="32"/>
      <c r="AGJ290" s="32"/>
      <c r="AGK290" s="32"/>
      <c r="AGL290" s="32"/>
      <c r="AGM290" s="32"/>
      <c r="AGN290" s="32"/>
      <c r="AGO290" s="32"/>
      <c r="AGP290" s="32"/>
      <c r="AGQ290" s="32"/>
      <c r="AGR290" s="32"/>
      <c r="AGS290" s="32"/>
      <c r="AGT290" s="32"/>
      <c r="AGU290" s="32"/>
      <c r="AGV290" s="32"/>
      <c r="AGW290" s="32"/>
      <c r="AGX290" s="32"/>
      <c r="AGY290" s="32"/>
      <c r="AGZ290" s="32"/>
      <c r="AHA290" s="32"/>
      <c r="AHB290" s="32"/>
      <c r="AHC290" s="32"/>
      <c r="AHD290" s="32"/>
      <c r="AHE290" s="32"/>
      <c r="AHF290" s="32"/>
      <c r="AHG290" s="32"/>
      <c r="AHH290" s="32"/>
      <c r="AHI290" s="32"/>
      <c r="AHJ290" s="32"/>
      <c r="AHK290" s="32"/>
      <c r="AHL290" s="32"/>
      <c r="AHM290" s="32"/>
      <c r="AHN290" s="32"/>
      <c r="AHO290" s="32"/>
      <c r="AHP290" s="32"/>
      <c r="AHQ290" s="32"/>
      <c r="AHR290" s="32"/>
      <c r="AHS290" s="32"/>
      <c r="AHT290" s="32"/>
      <c r="AHU290" s="32"/>
      <c r="AHV290" s="32"/>
      <c r="AHW290" s="32"/>
      <c r="AHX290" s="32"/>
      <c r="AHY290" s="32"/>
      <c r="AHZ290" s="32"/>
      <c r="AIA290" s="32"/>
      <c r="AIB290" s="32"/>
      <c r="AIC290" s="32"/>
      <c r="AID290" s="32"/>
      <c r="AIE290" s="32"/>
      <c r="AIF290" s="32"/>
      <c r="AIG290" s="32"/>
      <c r="AIH290" s="32"/>
      <c r="AII290" s="32"/>
      <c r="AIJ290" s="32"/>
      <c r="AIK290" s="32"/>
      <c r="AIL290" s="32"/>
      <c r="AIM290" s="32"/>
      <c r="AIN290" s="32"/>
      <c r="AIO290" s="32"/>
      <c r="AIP290" s="32"/>
      <c r="AIQ290" s="32"/>
      <c r="AIR290" s="32"/>
      <c r="AIS290" s="32"/>
      <c r="AIT290" s="32"/>
      <c r="AIU290" s="32"/>
      <c r="AIV290" s="32"/>
      <c r="AIW290" s="32"/>
      <c r="AIX290" s="32"/>
      <c r="AIY290" s="32"/>
      <c r="AIZ290" s="32"/>
      <c r="AJA290" s="32"/>
      <c r="AJB290" s="32"/>
      <c r="AJC290" s="32"/>
      <c r="AJD290" s="32"/>
      <c r="AJE290" s="32"/>
      <c r="AJF290" s="32"/>
      <c r="AJG290" s="32"/>
      <c r="AJH290" s="32"/>
      <c r="AJI290" s="32"/>
      <c r="AJJ290" s="32"/>
      <c r="AJK290" s="32"/>
      <c r="AJL290" s="32"/>
      <c r="AJM290" s="32"/>
      <c r="AJN290" s="32"/>
      <c r="AJO290" s="32"/>
      <c r="AJP290" s="32"/>
      <c r="AJQ290" s="32"/>
      <c r="AJR290" s="32"/>
      <c r="AJS290" s="32"/>
      <c r="AJT290" s="32"/>
      <c r="AJU290" s="32"/>
      <c r="AJV290" s="32"/>
      <c r="AJW290" s="32"/>
      <c r="AJX290" s="32"/>
      <c r="AJY290" s="32"/>
      <c r="AJZ290" s="32"/>
      <c r="AKA290" s="32"/>
      <c r="AKB290" s="32"/>
      <c r="AKC290" s="32"/>
      <c r="AKD290" s="32"/>
      <c r="AKE290" s="32"/>
      <c r="AKF290" s="32"/>
      <c r="AKG290" s="32"/>
      <c r="AKH290" s="32"/>
      <c r="AKI290" s="32"/>
      <c r="AKJ290" s="32"/>
      <c r="AKK290" s="32"/>
      <c r="AKL290" s="32"/>
      <c r="AKM290" s="32"/>
      <c r="AKN290" s="32"/>
      <c r="AKO290" s="32"/>
      <c r="AKP290" s="32"/>
      <c r="AKQ290" s="32"/>
      <c r="AKR290" s="32"/>
      <c r="AKS290" s="32"/>
      <c r="AKT290" s="32"/>
      <c r="AKU290" s="32"/>
      <c r="AKV290" s="32"/>
      <c r="AKW290" s="32"/>
      <c r="AKX290" s="32"/>
      <c r="AKY290" s="32"/>
      <c r="AKZ290" s="32"/>
      <c r="ALA290" s="32"/>
      <c r="ALB290" s="32"/>
      <c r="ALC290" s="32"/>
      <c r="ALD290" s="32"/>
      <c r="ALE290" s="32"/>
      <c r="ALF290" s="32"/>
      <c r="ALG290" s="32"/>
      <c r="ALH290" s="32"/>
      <c r="ALI290" s="32"/>
      <c r="ALJ290" s="32"/>
      <c r="ALK290" s="32"/>
      <c r="ALL290" s="32"/>
      <c r="ALM290" s="32"/>
      <c r="ALN290" s="32"/>
      <c r="ALO290" s="32"/>
      <c r="ALP290" s="32"/>
      <c r="ALQ290" s="32"/>
      <c r="ALR290" s="32"/>
      <c r="ALS290" s="32"/>
      <c r="ALT290" s="32"/>
      <c r="ALU290" s="32"/>
      <c r="ALV290" s="32"/>
      <c r="ALW290" s="32"/>
      <c r="ALX290" s="32"/>
      <c r="ALY290" s="32"/>
      <c r="ALZ290" s="32"/>
      <c r="AMA290" s="32"/>
      <c r="AMB290" s="32"/>
      <c r="AMC290" s="32"/>
      <c r="AMD290" s="32"/>
      <c r="AME290" s="32"/>
      <c r="AMF290" s="32"/>
      <c r="AMG290" s="32"/>
      <c r="AMH290" s="32"/>
      <c r="AMI290" s="32"/>
      <c r="AMJ290" s="32"/>
      <c r="AMK290" s="32"/>
      <c r="AML290" s="32"/>
      <c r="AMM290" s="32"/>
      <c r="AMN290" s="32"/>
      <c r="AMO290" s="32"/>
      <c r="AMP290" s="32"/>
      <c r="AMQ290" s="32"/>
      <c r="AMR290" s="32"/>
      <c r="AMS290" s="32"/>
      <c r="AMT290" s="32"/>
      <c r="AMU290" s="32"/>
      <c r="AMV290" s="32"/>
      <c r="AMW290" s="32"/>
    </row>
    <row r="291" spans="1:1037" ht="154.5" hidden="1" thickTop="1" thickBot="1" x14ac:dyDescent="0.25">
      <c r="A291" s="23" t="s">
        <v>201</v>
      </c>
      <c r="B291" s="23" t="s">
        <v>141</v>
      </c>
      <c r="C291" s="23" t="s">
        <v>288</v>
      </c>
      <c r="D291" s="23" t="s">
        <v>83</v>
      </c>
      <c r="E291" s="23" t="s">
        <v>1053</v>
      </c>
      <c r="F291" s="23" t="s">
        <v>1057</v>
      </c>
      <c r="G291" s="23" t="s">
        <v>1055</v>
      </c>
      <c r="H291" s="23" t="s">
        <v>1055</v>
      </c>
      <c r="I291" s="24" t="s">
        <v>296</v>
      </c>
      <c r="J291" s="189" t="str">
        <f>+VLOOKUP(I291,Feuil1!A:C,2,FALSE)</f>
        <v>R10-1-1-1</v>
      </c>
      <c r="K291" s="24" t="s">
        <v>297</v>
      </c>
      <c r="L291" s="29"/>
      <c r="M291" s="59">
        <v>4</v>
      </c>
      <c r="N291" s="60">
        <v>1</v>
      </c>
      <c r="O291" s="42">
        <f t="shared" si="20"/>
        <v>4</v>
      </c>
      <c r="P291" s="42">
        <f t="shared" si="21"/>
        <v>2</v>
      </c>
      <c r="Q291" s="44" t="s">
        <v>298</v>
      </c>
      <c r="R291" s="59">
        <v>5</v>
      </c>
      <c r="S291" s="25" t="s">
        <v>299</v>
      </c>
      <c r="T291" s="59">
        <v>5</v>
      </c>
      <c r="U291" s="25" t="s">
        <v>300</v>
      </c>
      <c r="V291" s="59">
        <v>5</v>
      </c>
      <c r="W291" s="41">
        <f t="shared" si="22"/>
        <v>15</v>
      </c>
      <c r="X291" s="50">
        <f t="shared" si="23"/>
        <v>1</v>
      </c>
      <c r="Y291" s="52">
        <f t="shared" si="24"/>
        <v>2</v>
      </c>
      <c r="Z291" s="23"/>
      <c r="AA291" s="57"/>
      <c r="AB291" s="29"/>
      <c r="AC291" s="29"/>
      <c r="AD291" s="29" t="s">
        <v>1635</v>
      </c>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32"/>
      <c r="CC291" s="32"/>
      <c r="CD291" s="32"/>
      <c r="CE291" s="32"/>
      <c r="CF291" s="32"/>
      <c r="CG291" s="32"/>
      <c r="CH291" s="32"/>
      <c r="CI291" s="32"/>
      <c r="CJ291" s="32"/>
      <c r="CK291" s="32"/>
      <c r="CL291" s="32"/>
      <c r="CM291" s="32"/>
      <c r="CN291" s="32"/>
      <c r="CO291" s="32"/>
      <c r="CP291" s="32"/>
      <c r="CQ291" s="32"/>
      <c r="CR291" s="32"/>
      <c r="CS291" s="32"/>
      <c r="CT291" s="32"/>
      <c r="CU291" s="32"/>
      <c r="CV291" s="32"/>
      <c r="CW291" s="32"/>
      <c r="CX291" s="32"/>
      <c r="CY291" s="32"/>
      <c r="CZ291" s="32"/>
      <c r="DA291" s="32"/>
      <c r="DB291" s="32"/>
      <c r="DC291" s="32"/>
      <c r="DD291" s="32"/>
      <c r="DE291" s="32"/>
      <c r="DF291" s="32"/>
      <c r="DG291" s="32"/>
      <c r="DH291" s="32"/>
      <c r="DI291" s="32"/>
      <c r="DJ291" s="32"/>
      <c r="DK291" s="32"/>
      <c r="DL291" s="32"/>
      <c r="DM291" s="32"/>
      <c r="DN291" s="32"/>
      <c r="DO291" s="32"/>
      <c r="DP291" s="32"/>
      <c r="DQ291" s="32"/>
      <c r="DR291" s="32"/>
      <c r="DS291" s="32"/>
      <c r="DT291" s="32"/>
      <c r="DU291" s="32"/>
      <c r="DV291" s="32"/>
      <c r="DW291" s="32"/>
      <c r="DX291" s="32"/>
      <c r="DY291" s="32"/>
      <c r="DZ291" s="32"/>
      <c r="EA291" s="32"/>
      <c r="EB291" s="32"/>
      <c r="EC291" s="32"/>
      <c r="ED291" s="32"/>
      <c r="EE291" s="32"/>
      <c r="EF291" s="32"/>
      <c r="EG291" s="32"/>
      <c r="EH291" s="32"/>
      <c r="EI291" s="32"/>
      <c r="EJ291" s="32"/>
      <c r="EK291" s="32"/>
      <c r="EL291" s="32"/>
      <c r="EM291" s="32"/>
      <c r="EN291" s="32"/>
      <c r="EO291" s="32"/>
      <c r="EP291" s="32"/>
      <c r="EQ291" s="32"/>
      <c r="ER291" s="32"/>
      <c r="ES291" s="32"/>
      <c r="ET291" s="32"/>
      <c r="EU291" s="32"/>
      <c r="EV291" s="32"/>
      <c r="EW291" s="32"/>
      <c r="EX291" s="32"/>
      <c r="EY291" s="32"/>
      <c r="EZ291" s="32"/>
      <c r="FA291" s="32"/>
      <c r="FB291" s="32"/>
      <c r="FC291" s="32"/>
      <c r="FD291" s="32"/>
      <c r="FE291" s="32"/>
      <c r="FF291" s="32"/>
      <c r="FG291" s="32"/>
      <c r="FH291" s="32"/>
      <c r="FI291" s="32"/>
      <c r="FJ291" s="32"/>
      <c r="FK291" s="32"/>
      <c r="FL291" s="32"/>
      <c r="FM291" s="32"/>
      <c r="FN291" s="32"/>
      <c r="FO291" s="32"/>
      <c r="FP291" s="32"/>
      <c r="FQ291" s="32"/>
      <c r="FR291" s="32"/>
      <c r="FS291" s="32"/>
      <c r="FT291" s="32"/>
      <c r="FU291" s="32"/>
      <c r="FV291" s="32"/>
      <c r="FW291" s="32"/>
      <c r="FX291" s="32"/>
      <c r="FY291" s="32"/>
      <c r="FZ291" s="32"/>
      <c r="GA291" s="32"/>
      <c r="GB291" s="32"/>
      <c r="GC291" s="32"/>
      <c r="GD291" s="32"/>
      <c r="GE291" s="32"/>
      <c r="GF291" s="32"/>
      <c r="GG291" s="32"/>
      <c r="GH291" s="32"/>
      <c r="GI291" s="32"/>
      <c r="GJ291" s="32"/>
      <c r="GK291" s="32"/>
      <c r="GL291" s="32"/>
      <c r="GM291" s="32"/>
      <c r="GN291" s="32"/>
      <c r="GO291" s="32"/>
      <c r="GP291" s="32"/>
      <c r="GQ291" s="32"/>
      <c r="GR291" s="32"/>
      <c r="GS291" s="32"/>
      <c r="GT291" s="32"/>
      <c r="GU291" s="32"/>
      <c r="GV291" s="32"/>
      <c r="GW291" s="32"/>
      <c r="GX291" s="32"/>
      <c r="GY291" s="32"/>
      <c r="GZ291" s="32"/>
      <c r="HA291" s="32"/>
      <c r="HB291" s="32"/>
      <c r="HC291" s="32"/>
      <c r="HD291" s="32"/>
      <c r="HE291" s="32"/>
      <c r="HF291" s="32"/>
      <c r="HG291" s="32"/>
      <c r="HH291" s="32"/>
      <c r="HI291" s="32"/>
      <c r="HJ291" s="32"/>
      <c r="HK291" s="32"/>
      <c r="HL291" s="32"/>
      <c r="HM291" s="32"/>
      <c r="HN291" s="32"/>
      <c r="HO291" s="32"/>
      <c r="HP291" s="32"/>
      <c r="HQ291" s="32"/>
      <c r="HR291" s="32"/>
      <c r="HS291" s="32"/>
      <c r="HT291" s="32"/>
      <c r="HU291" s="32"/>
      <c r="HV291" s="32"/>
      <c r="HW291" s="32"/>
      <c r="HX291" s="32"/>
      <c r="HY291" s="32"/>
      <c r="HZ291" s="32"/>
      <c r="IA291" s="32"/>
      <c r="IB291" s="32"/>
      <c r="IC291" s="32"/>
      <c r="ID291" s="32"/>
      <c r="IE291" s="32"/>
      <c r="IF291" s="32"/>
      <c r="IG291" s="32"/>
      <c r="IH291" s="32"/>
      <c r="II291" s="32"/>
      <c r="IJ291" s="32"/>
      <c r="IK291" s="32"/>
      <c r="IL291" s="32"/>
      <c r="IM291" s="32"/>
      <c r="IN291" s="32"/>
      <c r="IO291" s="32"/>
      <c r="IP291" s="32"/>
      <c r="IQ291" s="32"/>
      <c r="IR291" s="32"/>
      <c r="IS291" s="32"/>
      <c r="IT291" s="32"/>
      <c r="IU291" s="32"/>
      <c r="IV291" s="32"/>
      <c r="IW291" s="32"/>
      <c r="IX291" s="32"/>
      <c r="IY291" s="32"/>
      <c r="IZ291" s="32"/>
      <c r="JA291" s="32"/>
      <c r="JB291" s="32"/>
      <c r="JC291" s="32"/>
      <c r="JD291" s="32"/>
      <c r="JE291" s="32"/>
      <c r="JF291" s="32"/>
      <c r="JG291" s="32"/>
      <c r="JH291" s="32"/>
      <c r="JI291" s="32"/>
      <c r="JJ291" s="32"/>
      <c r="JK291" s="32"/>
      <c r="JL291" s="32"/>
      <c r="JM291" s="32"/>
      <c r="JN291" s="32"/>
      <c r="JO291" s="32"/>
      <c r="JP291" s="32"/>
      <c r="JQ291" s="32"/>
      <c r="JR291" s="32"/>
      <c r="JS291" s="32"/>
      <c r="JT291" s="32"/>
      <c r="JU291" s="32"/>
      <c r="JV291" s="32"/>
      <c r="JW291" s="32"/>
      <c r="JX291" s="32"/>
      <c r="JY291" s="32"/>
      <c r="JZ291" s="32"/>
      <c r="KA291" s="32"/>
      <c r="KB291" s="32"/>
      <c r="KC291" s="32"/>
      <c r="KD291" s="32"/>
      <c r="KE291" s="32"/>
      <c r="KF291" s="32"/>
      <c r="KG291" s="32"/>
      <c r="KH291" s="32"/>
      <c r="KI291" s="32"/>
      <c r="KJ291" s="32"/>
      <c r="KK291" s="32"/>
      <c r="KL291" s="32"/>
      <c r="KM291" s="32"/>
      <c r="KN291" s="32"/>
      <c r="KO291" s="32"/>
      <c r="KP291" s="32"/>
      <c r="KQ291" s="32"/>
      <c r="KR291" s="32"/>
      <c r="KS291" s="32"/>
      <c r="KT291" s="32"/>
      <c r="KU291" s="32"/>
      <c r="KV291" s="32"/>
      <c r="KW291" s="32"/>
      <c r="KX291" s="32"/>
      <c r="KY291" s="32"/>
      <c r="KZ291" s="32"/>
      <c r="LA291" s="32"/>
      <c r="LB291" s="32"/>
      <c r="LC291" s="32"/>
      <c r="LD291" s="32"/>
      <c r="LE291" s="32"/>
      <c r="LF291" s="32"/>
      <c r="LG291" s="32"/>
      <c r="LH291" s="32"/>
      <c r="LI291" s="32"/>
      <c r="LJ291" s="32"/>
      <c r="LK291" s="32"/>
      <c r="LL291" s="32"/>
      <c r="LM291" s="32"/>
      <c r="LN291" s="32"/>
      <c r="LO291" s="32"/>
      <c r="LP291" s="32"/>
      <c r="LQ291" s="32"/>
      <c r="LR291" s="32"/>
      <c r="LS291" s="32"/>
      <c r="LT291" s="32"/>
      <c r="LU291" s="32"/>
      <c r="LV291" s="32"/>
      <c r="LW291" s="32"/>
      <c r="LX291" s="32"/>
      <c r="LY291" s="32"/>
      <c r="LZ291" s="32"/>
      <c r="MA291" s="32"/>
      <c r="MB291" s="32"/>
      <c r="MC291" s="32"/>
      <c r="MD291" s="32"/>
      <c r="ME291" s="32"/>
      <c r="MF291" s="32"/>
      <c r="MG291" s="32"/>
      <c r="MH291" s="32"/>
      <c r="MI291" s="32"/>
      <c r="MJ291" s="32"/>
      <c r="MK291" s="32"/>
      <c r="ML291" s="32"/>
      <c r="MM291" s="32"/>
      <c r="MN291" s="32"/>
      <c r="MO291" s="32"/>
      <c r="MP291" s="32"/>
      <c r="MQ291" s="32"/>
      <c r="MR291" s="32"/>
      <c r="MS291" s="32"/>
      <c r="MT291" s="32"/>
      <c r="MU291" s="32"/>
      <c r="MV291" s="32"/>
      <c r="MW291" s="32"/>
      <c r="MX291" s="32"/>
      <c r="MY291" s="32"/>
      <c r="MZ291" s="32"/>
      <c r="NA291" s="32"/>
      <c r="NB291" s="32"/>
      <c r="NC291" s="32"/>
      <c r="ND291" s="32"/>
      <c r="NE291" s="32"/>
      <c r="NF291" s="32"/>
      <c r="NG291" s="32"/>
      <c r="NH291" s="32"/>
      <c r="NI291" s="32"/>
      <c r="NJ291" s="32"/>
      <c r="NK291" s="32"/>
      <c r="NL291" s="32"/>
      <c r="NM291" s="32"/>
      <c r="NN291" s="32"/>
      <c r="NO291" s="32"/>
      <c r="NP291" s="32"/>
      <c r="NQ291" s="32"/>
      <c r="NR291" s="32"/>
      <c r="NS291" s="32"/>
      <c r="NT291" s="32"/>
      <c r="NU291" s="32"/>
      <c r="NV291" s="32"/>
      <c r="NW291" s="32"/>
      <c r="NX291" s="32"/>
      <c r="NY291" s="32"/>
      <c r="NZ291" s="32"/>
      <c r="OA291" s="32"/>
      <c r="OB291" s="32"/>
      <c r="OC291" s="32"/>
      <c r="OD291" s="32"/>
      <c r="OE291" s="32"/>
      <c r="OF291" s="32"/>
      <c r="OG291" s="32"/>
      <c r="OH291" s="32"/>
      <c r="OI291" s="32"/>
      <c r="OJ291" s="32"/>
      <c r="OK291" s="32"/>
      <c r="OL291" s="32"/>
      <c r="OM291" s="32"/>
      <c r="ON291" s="32"/>
      <c r="OO291" s="32"/>
      <c r="OP291" s="32"/>
      <c r="OQ291" s="32"/>
      <c r="OR291" s="32"/>
      <c r="OS291" s="32"/>
      <c r="OT291" s="32"/>
      <c r="OU291" s="32"/>
      <c r="OV291" s="32"/>
      <c r="OW291" s="32"/>
      <c r="OX291" s="32"/>
      <c r="OY291" s="32"/>
      <c r="OZ291" s="32"/>
      <c r="PA291" s="32"/>
      <c r="PB291" s="32"/>
      <c r="PC291" s="32"/>
      <c r="PD291" s="32"/>
      <c r="PE291" s="32"/>
      <c r="PF291" s="32"/>
      <c r="PG291" s="32"/>
      <c r="PH291" s="32"/>
      <c r="PI291" s="32"/>
      <c r="PJ291" s="32"/>
      <c r="PK291" s="32"/>
      <c r="PL291" s="32"/>
      <c r="PM291" s="32"/>
      <c r="PN291" s="32"/>
      <c r="PO291" s="32"/>
      <c r="PP291" s="32"/>
      <c r="PQ291" s="32"/>
      <c r="PR291" s="32"/>
      <c r="PS291" s="32"/>
      <c r="PT291" s="32"/>
      <c r="PU291" s="32"/>
      <c r="PV291" s="32"/>
      <c r="PW291" s="32"/>
      <c r="PX291" s="32"/>
      <c r="PY291" s="32"/>
      <c r="PZ291" s="32"/>
      <c r="QA291" s="32"/>
      <c r="QB291" s="32"/>
      <c r="QC291" s="32"/>
      <c r="QD291" s="32"/>
      <c r="QE291" s="32"/>
      <c r="QF291" s="32"/>
      <c r="QG291" s="32"/>
      <c r="QH291" s="32"/>
      <c r="QI291" s="32"/>
      <c r="QJ291" s="32"/>
      <c r="QK291" s="32"/>
      <c r="QL291" s="32"/>
      <c r="QM291" s="32"/>
      <c r="QN291" s="32"/>
      <c r="QO291" s="32"/>
      <c r="QP291" s="32"/>
      <c r="QQ291" s="32"/>
      <c r="QR291" s="32"/>
      <c r="QS291" s="32"/>
      <c r="QT291" s="32"/>
      <c r="QU291" s="32"/>
      <c r="QV291" s="32"/>
      <c r="QW291" s="32"/>
      <c r="QX291" s="32"/>
      <c r="QY291" s="32"/>
      <c r="QZ291" s="32"/>
      <c r="RA291" s="32"/>
      <c r="RB291" s="32"/>
      <c r="RC291" s="32"/>
      <c r="RD291" s="32"/>
      <c r="RE291" s="32"/>
      <c r="RF291" s="32"/>
      <c r="RG291" s="32"/>
      <c r="RH291" s="32"/>
      <c r="RI291" s="32"/>
      <c r="RJ291" s="32"/>
      <c r="RK291" s="32"/>
      <c r="RL291" s="32"/>
      <c r="RM291" s="32"/>
      <c r="RN291" s="32"/>
      <c r="RO291" s="32"/>
      <c r="RP291" s="32"/>
      <c r="RQ291" s="32"/>
      <c r="RR291" s="32"/>
      <c r="RS291" s="32"/>
      <c r="RT291" s="32"/>
      <c r="RU291" s="32"/>
      <c r="RV291" s="32"/>
      <c r="RW291" s="32"/>
      <c r="RX291" s="32"/>
      <c r="RY291" s="32"/>
      <c r="RZ291" s="32"/>
      <c r="SA291" s="32"/>
      <c r="SB291" s="32"/>
      <c r="SC291" s="32"/>
      <c r="SD291" s="32"/>
      <c r="SE291" s="32"/>
      <c r="SF291" s="32"/>
      <c r="SG291" s="32"/>
      <c r="SH291" s="32"/>
      <c r="SI291" s="32"/>
      <c r="SJ291" s="32"/>
      <c r="SK291" s="32"/>
      <c r="SL291" s="32"/>
      <c r="SM291" s="32"/>
      <c r="SN291" s="32"/>
      <c r="SO291" s="32"/>
      <c r="SP291" s="32"/>
      <c r="SQ291" s="32"/>
      <c r="SR291" s="32"/>
      <c r="SS291" s="32"/>
      <c r="ST291" s="32"/>
      <c r="SU291" s="32"/>
      <c r="SV291" s="32"/>
      <c r="SW291" s="32"/>
      <c r="SX291" s="32"/>
      <c r="SY291" s="32"/>
      <c r="SZ291" s="32"/>
      <c r="TA291" s="32"/>
      <c r="TB291" s="32"/>
      <c r="TC291" s="32"/>
      <c r="TD291" s="32"/>
      <c r="TE291" s="32"/>
      <c r="TF291" s="32"/>
      <c r="TG291" s="32"/>
      <c r="TH291" s="32"/>
      <c r="TI291" s="32"/>
      <c r="TJ291" s="32"/>
      <c r="TK291" s="32"/>
      <c r="TL291" s="32"/>
      <c r="TM291" s="32"/>
      <c r="TN291" s="32"/>
      <c r="TO291" s="32"/>
      <c r="TP291" s="32"/>
      <c r="TQ291" s="32"/>
      <c r="TR291" s="32"/>
      <c r="TS291" s="32"/>
      <c r="TT291" s="32"/>
      <c r="TU291" s="32"/>
      <c r="TV291" s="32"/>
      <c r="TW291" s="32"/>
      <c r="TX291" s="32"/>
      <c r="TY291" s="32"/>
      <c r="TZ291" s="32"/>
      <c r="UA291" s="32"/>
      <c r="UB291" s="32"/>
      <c r="UC291" s="32"/>
      <c r="UD291" s="32"/>
      <c r="UE291" s="32"/>
      <c r="UF291" s="32"/>
      <c r="UG291" s="32"/>
      <c r="UH291" s="32"/>
      <c r="UI291" s="32"/>
      <c r="UJ291" s="32"/>
      <c r="UK291" s="32"/>
      <c r="UL291" s="32"/>
      <c r="UM291" s="32"/>
      <c r="UN291" s="32"/>
      <c r="UO291" s="32"/>
      <c r="UP291" s="32"/>
      <c r="UQ291" s="32"/>
      <c r="UR291" s="32"/>
      <c r="US291" s="32"/>
      <c r="UT291" s="32"/>
      <c r="UU291" s="32"/>
      <c r="UV291" s="32"/>
      <c r="UW291" s="32"/>
      <c r="UX291" s="32"/>
      <c r="UY291" s="32"/>
      <c r="UZ291" s="32"/>
      <c r="VA291" s="32"/>
      <c r="VB291" s="32"/>
      <c r="VC291" s="32"/>
      <c r="VD291" s="32"/>
      <c r="VE291" s="32"/>
      <c r="VF291" s="32"/>
      <c r="VG291" s="32"/>
      <c r="VH291" s="32"/>
      <c r="VI291" s="32"/>
      <c r="VJ291" s="32"/>
      <c r="VK291" s="32"/>
      <c r="VL291" s="32"/>
      <c r="VM291" s="32"/>
      <c r="VN291" s="32"/>
      <c r="VO291" s="32"/>
      <c r="VP291" s="32"/>
      <c r="VQ291" s="32"/>
      <c r="VR291" s="32"/>
      <c r="VS291" s="32"/>
      <c r="VT291" s="32"/>
      <c r="VU291" s="32"/>
      <c r="VV291" s="32"/>
      <c r="VW291" s="32"/>
      <c r="VX291" s="32"/>
      <c r="VY291" s="32"/>
      <c r="VZ291" s="32"/>
      <c r="WA291" s="32"/>
      <c r="WB291" s="32"/>
      <c r="WC291" s="32"/>
      <c r="WD291" s="32"/>
      <c r="WE291" s="32"/>
      <c r="WF291" s="32"/>
      <c r="WG291" s="32"/>
      <c r="WH291" s="32"/>
      <c r="WI291" s="32"/>
      <c r="WJ291" s="32"/>
      <c r="WK291" s="32"/>
      <c r="WL291" s="32"/>
      <c r="WM291" s="32"/>
      <c r="WN291" s="32"/>
      <c r="WO291" s="32"/>
      <c r="WP291" s="32"/>
      <c r="WQ291" s="32"/>
      <c r="WR291" s="32"/>
      <c r="WS291" s="32"/>
      <c r="WT291" s="32"/>
      <c r="WU291" s="32"/>
      <c r="WV291" s="32"/>
      <c r="WW291" s="32"/>
      <c r="WX291" s="32"/>
      <c r="WY291" s="32"/>
      <c r="WZ291" s="32"/>
      <c r="XA291" s="32"/>
      <c r="XB291" s="32"/>
      <c r="XC291" s="32"/>
      <c r="XD291" s="32"/>
      <c r="XE291" s="32"/>
      <c r="XF291" s="32"/>
      <c r="XG291" s="32"/>
      <c r="XH291" s="32"/>
      <c r="XI291" s="32"/>
      <c r="XJ291" s="32"/>
      <c r="XK291" s="32"/>
      <c r="XL291" s="32"/>
      <c r="XM291" s="32"/>
      <c r="XN291" s="32"/>
      <c r="XO291" s="32"/>
      <c r="XP291" s="32"/>
      <c r="XQ291" s="32"/>
      <c r="XR291" s="32"/>
      <c r="XS291" s="32"/>
      <c r="XT291" s="32"/>
      <c r="XU291" s="32"/>
      <c r="XV291" s="32"/>
      <c r="XW291" s="32"/>
      <c r="XX291" s="32"/>
      <c r="XY291" s="32"/>
      <c r="XZ291" s="32"/>
      <c r="YA291" s="32"/>
      <c r="YB291" s="32"/>
      <c r="YC291" s="32"/>
      <c r="YD291" s="32"/>
      <c r="YE291" s="32"/>
      <c r="YF291" s="32"/>
      <c r="YG291" s="32"/>
      <c r="YH291" s="32"/>
      <c r="YI291" s="32"/>
      <c r="YJ291" s="32"/>
      <c r="YK291" s="32"/>
      <c r="YL291" s="32"/>
      <c r="YM291" s="32"/>
      <c r="YN291" s="32"/>
      <c r="YO291" s="32"/>
      <c r="YP291" s="32"/>
      <c r="YQ291" s="32"/>
      <c r="YR291" s="32"/>
      <c r="YS291" s="32"/>
      <c r="YT291" s="32"/>
      <c r="YU291" s="32"/>
      <c r="YV291" s="32"/>
      <c r="YW291" s="32"/>
      <c r="YX291" s="32"/>
      <c r="YY291" s="32"/>
      <c r="YZ291" s="32"/>
      <c r="ZA291" s="32"/>
      <c r="ZB291" s="32"/>
      <c r="ZC291" s="32"/>
      <c r="ZD291" s="32"/>
      <c r="ZE291" s="32"/>
      <c r="ZF291" s="32"/>
      <c r="ZG291" s="32"/>
      <c r="ZH291" s="32"/>
      <c r="ZI291" s="32"/>
      <c r="ZJ291" s="32"/>
      <c r="ZK291" s="32"/>
      <c r="ZL291" s="32"/>
      <c r="ZM291" s="32"/>
      <c r="ZN291" s="32"/>
      <c r="ZO291" s="32"/>
      <c r="ZP291" s="32"/>
      <c r="ZQ291" s="32"/>
      <c r="ZR291" s="32"/>
      <c r="ZS291" s="32"/>
      <c r="ZT291" s="32"/>
      <c r="ZU291" s="32"/>
      <c r="ZV291" s="32"/>
      <c r="ZW291" s="32"/>
      <c r="ZX291" s="32"/>
      <c r="ZY291" s="32"/>
      <c r="ZZ291" s="32"/>
      <c r="AAA291" s="32"/>
      <c r="AAB291" s="32"/>
      <c r="AAC291" s="32"/>
      <c r="AAD291" s="32"/>
      <c r="AAE291" s="32"/>
      <c r="AAF291" s="32"/>
      <c r="AAG291" s="32"/>
      <c r="AAH291" s="32"/>
      <c r="AAI291" s="32"/>
      <c r="AAJ291" s="32"/>
      <c r="AAK291" s="32"/>
      <c r="AAL291" s="32"/>
      <c r="AAM291" s="32"/>
      <c r="AAN291" s="32"/>
      <c r="AAO291" s="32"/>
      <c r="AAP291" s="32"/>
      <c r="AAQ291" s="32"/>
      <c r="AAR291" s="32"/>
      <c r="AAS291" s="32"/>
      <c r="AAT291" s="32"/>
      <c r="AAU291" s="32"/>
      <c r="AAV291" s="32"/>
      <c r="AAW291" s="32"/>
      <c r="AAX291" s="32"/>
      <c r="AAY291" s="32"/>
      <c r="AAZ291" s="32"/>
      <c r="ABA291" s="32"/>
      <c r="ABB291" s="32"/>
      <c r="ABC291" s="32"/>
      <c r="ABD291" s="32"/>
      <c r="ABE291" s="32"/>
      <c r="ABF291" s="32"/>
      <c r="ABG291" s="32"/>
      <c r="ABH291" s="32"/>
      <c r="ABI291" s="32"/>
      <c r="ABJ291" s="32"/>
      <c r="ABK291" s="32"/>
      <c r="ABL291" s="32"/>
      <c r="ABM291" s="32"/>
      <c r="ABN291" s="32"/>
      <c r="ABO291" s="32"/>
      <c r="ABP291" s="32"/>
      <c r="ABQ291" s="32"/>
      <c r="ABR291" s="32"/>
      <c r="ABS291" s="32"/>
      <c r="ABT291" s="32"/>
      <c r="ABU291" s="32"/>
      <c r="ABV291" s="32"/>
      <c r="ABW291" s="32"/>
      <c r="ABX291" s="32"/>
      <c r="ABY291" s="32"/>
      <c r="ABZ291" s="32"/>
      <c r="ACA291" s="32"/>
      <c r="ACB291" s="32"/>
      <c r="ACC291" s="32"/>
      <c r="ACD291" s="32"/>
      <c r="ACE291" s="32"/>
      <c r="ACF291" s="32"/>
      <c r="ACG291" s="32"/>
      <c r="ACH291" s="32"/>
      <c r="ACI291" s="32"/>
      <c r="ACJ291" s="32"/>
      <c r="ACK291" s="32"/>
      <c r="ACL291" s="32"/>
      <c r="ACM291" s="32"/>
      <c r="ACN291" s="32"/>
      <c r="ACO291" s="32"/>
      <c r="ACP291" s="32"/>
      <c r="ACQ291" s="32"/>
      <c r="ACR291" s="32"/>
      <c r="ACS291" s="32"/>
      <c r="ACT291" s="32"/>
      <c r="ACU291" s="32"/>
      <c r="ACV291" s="32"/>
      <c r="ACW291" s="32"/>
      <c r="ACX291" s="32"/>
      <c r="ACY291" s="32"/>
      <c r="ACZ291" s="32"/>
      <c r="ADA291" s="32"/>
      <c r="ADB291" s="32"/>
      <c r="ADC291" s="32"/>
      <c r="ADD291" s="32"/>
      <c r="ADE291" s="32"/>
      <c r="ADF291" s="32"/>
      <c r="ADG291" s="32"/>
      <c r="ADH291" s="32"/>
      <c r="ADI291" s="32"/>
      <c r="ADJ291" s="32"/>
      <c r="ADK291" s="32"/>
      <c r="ADL291" s="32"/>
      <c r="ADM291" s="32"/>
      <c r="ADN291" s="32"/>
      <c r="ADO291" s="32"/>
      <c r="ADP291" s="32"/>
      <c r="ADQ291" s="32"/>
      <c r="ADR291" s="32"/>
      <c r="ADS291" s="32"/>
      <c r="ADT291" s="32"/>
      <c r="ADU291" s="32"/>
      <c r="ADV291" s="32"/>
      <c r="ADW291" s="32"/>
      <c r="ADX291" s="32"/>
      <c r="ADY291" s="32"/>
      <c r="ADZ291" s="32"/>
      <c r="AEA291" s="32"/>
      <c r="AEB291" s="32"/>
      <c r="AEC291" s="32"/>
      <c r="AED291" s="32"/>
      <c r="AEE291" s="32"/>
      <c r="AEF291" s="32"/>
      <c r="AEG291" s="32"/>
      <c r="AEH291" s="32"/>
      <c r="AEI291" s="32"/>
      <c r="AEJ291" s="32"/>
      <c r="AEK291" s="32"/>
      <c r="AEL291" s="32"/>
      <c r="AEM291" s="32"/>
      <c r="AEN291" s="32"/>
      <c r="AEO291" s="32"/>
      <c r="AEP291" s="32"/>
      <c r="AEQ291" s="32"/>
      <c r="AER291" s="32"/>
      <c r="AES291" s="32"/>
      <c r="AET291" s="32"/>
      <c r="AEU291" s="32"/>
      <c r="AEV291" s="32"/>
      <c r="AEW291" s="32"/>
      <c r="AEX291" s="32"/>
      <c r="AEY291" s="32"/>
      <c r="AEZ291" s="32"/>
      <c r="AFA291" s="32"/>
      <c r="AFB291" s="32"/>
      <c r="AFC291" s="32"/>
      <c r="AFD291" s="32"/>
      <c r="AFE291" s="32"/>
      <c r="AFF291" s="32"/>
      <c r="AFG291" s="32"/>
      <c r="AFH291" s="32"/>
      <c r="AFI291" s="32"/>
      <c r="AFJ291" s="32"/>
      <c r="AFK291" s="32"/>
      <c r="AFL291" s="32"/>
      <c r="AFM291" s="32"/>
      <c r="AFN291" s="32"/>
      <c r="AFO291" s="32"/>
      <c r="AFP291" s="32"/>
      <c r="AFQ291" s="32"/>
      <c r="AFR291" s="32"/>
      <c r="AFS291" s="32"/>
      <c r="AFT291" s="32"/>
      <c r="AFU291" s="32"/>
      <c r="AFV291" s="32"/>
      <c r="AFW291" s="32"/>
      <c r="AFX291" s="32"/>
      <c r="AFY291" s="32"/>
      <c r="AFZ291" s="32"/>
      <c r="AGA291" s="32"/>
      <c r="AGB291" s="32"/>
      <c r="AGC291" s="32"/>
      <c r="AGD291" s="32"/>
      <c r="AGE291" s="32"/>
      <c r="AGF291" s="32"/>
      <c r="AGG291" s="32"/>
      <c r="AGH291" s="32"/>
      <c r="AGI291" s="32"/>
      <c r="AGJ291" s="32"/>
      <c r="AGK291" s="32"/>
      <c r="AGL291" s="32"/>
      <c r="AGM291" s="32"/>
      <c r="AGN291" s="32"/>
      <c r="AGO291" s="32"/>
      <c r="AGP291" s="32"/>
      <c r="AGQ291" s="32"/>
      <c r="AGR291" s="32"/>
      <c r="AGS291" s="32"/>
      <c r="AGT291" s="32"/>
      <c r="AGU291" s="32"/>
      <c r="AGV291" s="32"/>
      <c r="AGW291" s="32"/>
      <c r="AGX291" s="32"/>
      <c r="AGY291" s="32"/>
      <c r="AGZ291" s="32"/>
      <c r="AHA291" s="32"/>
      <c r="AHB291" s="32"/>
      <c r="AHC291" s="32"/>
      <c r="AHD291" s="32"/>
      <c r="AHE291" s="32"/>
      <c r="AHF291" s="32"/>
      <c r="AHG291" s="32"/>
      <c r="AHH291" s="32"/>
      <c r="AHI291" s="32"/>
      <c r="AHJ291" s="32"/>
      <c r="AHK291" s="32"/>
      <c r="AHL291" s="32"/>
      <c r="AHM291" s="32"/>
      <c r="AHN291" s="32"/>
      <c r="AHO291" s="32"/>
      <c r="AHP291" s="32"/>
      <c r="AHQ291" s="32"/>
      <c r="AHR291" s="32"/>
      <c r="AHS291" s="32"/>
      <c r="AHT291" s="32"/>
      <c r="AHU291" s="32"/>
      <c r="AHV291" s="32"/>
      <c r="AHW291" s="32"/>
      <c r="AHX291" s="32"/>
      <c r="AHY291" s="32"/>
      <c r="AHZ291" s="32"/>
      <c r="AIA291" s="32"/>
      <c r="AIB291" s="32"/>
      <c r="AIC291" s="32"/>
      <c r="AID291" s="32"/>
      <c r="AIE291" s="32"/>
      <c r="AIF291" s="32"/>
      <c r="AIG291" s="32"/>
      <c r="AIH291" s="32"/>
      <c r="AII291" s="32"/>
      <c r="AIJ291" s="32"/>
      <c r="AIK291" s="32"/>
      <c r="AIL291" s="32"/>
      <c r="AIM291" s="32"/>
      <c r="AIN291" s="32"/>
      <c r="AIO291" s="32"/>
      <c r="AIP291" s="32"/>
      <c r="AIQ291" s="32"/>
      <c r="AIR291" s="32"/>
      <c r="AIS291" s="32"/>
      <c r="AIT291" s="32"/>
      <c r="AIU291" s="32"/>
      <c r="AIV291" s="32"/>
      <c r="AIW291" s="32"/>
      <c r="AIX291" s="32"/>
      <c r="AIY291" s="32"/>
      <c r="AIZ291" s="32"/>
      <c r="AJA291" s="32"/>
      <c r="AJB291" s="32"/>
      <c r="AJC291" s="32"/>
      <c r="AJD291" s="32"/>
      <c r="AJE291" s="32"/>
      <c r="AJF291" s="32"/>
      <c r="AJG291" s="32"/>
      <c r="AJH291" s="32"/>
      <c r="AJI291" s="32"/>
      <c r="AJJ291" s="32"/>
      <c r="AJK291" s="32"/>
      <c r="AJL291" s="32"/>
      <c r="AJM291" s="32"/>
      <c r="AJN291" s="32"/>
      <c r="AJO291" s="32"/>
      <c r="AJP291" s="32"/>
      <c r="AJQ291" s="32"/>
      <c r="AJR291" s="32"/>
      <c r="AJS291" s="32"/>
      <c r="AJT291" s="32"/>
      <c r="AJU291" s="32"/>
      <c r="AJV291" s="32"/>
      <c r="AJW291" s="32"/>
      <c r="AJX291" s="32"/>
      <c r="AJY291" s="32"/>
      <c r="AJZ291" s="32"/>
      <c r="AKA291" s="32"/>
      <c r="AKB291" s="32"/>
      <c r="AKC291" s="32"/>
      <c r="AKD291" s="32"/>
      <c r="AKE291" s="32"/>
      <c r="AKF291" s="32"/>
      <c r="AKG291" s="32"/>
      <c r="AKH291" s="32"/>
      <c r="AKI291" s="32"/>
      <c r="AKJ291" s="32"/>
      <c r="AKK291" s="32"/>
      <c r="AKL291" s="32"/>
      <c r="AKM291" s="32"/>
      <c r="AKN291" s="32"/>
      <c r="AKO291" s="32"/>
      <c r="AKP291" s="32"/>
      <c r="AKQ291" s="32"/>
      <c r="AKR291" s="32"/>
      <c r="AKS291" s="32"/>
      <c r="AKT291" s="32"/>
      <c r="AKU291" s="32"/>
      <c r="AKV291" s="32"/>
      <c r="AKW291" s="32"/>
      <c r="AKX291" s="32"/>
      <c r="AKY291" s="32"/>
      <c r="AKZ291" s="32"/>
      <c r="ALA291" s="32"/>
      <c r="ALB291" s="32"/>
      <c r="ALC291" s="32"/>
      <c r="ALD291" s="32"/>
      <c r="ALE291" s="32"/>
      <c r="ALF291" s="32"/>
      <c r="ALG291" s="32"/>
      <c r="ALH291" s="32"/>
      <c r="ALI291" s="32"/>
      <c r="ALJ291" s="32"/>
      <c r="ALK291" s="32"/>
      <c r="ALL291" s="32"/>
      <c r="ALM291" s="32"/>
      <c r="ALN291" s="32"/>
      <c r="ALO291" s="32"/>
      <c r="ALP291" s="32"/>
      <c r="ALQ291" s="32"/>
      <c r="ALR291" s="32"/>
      <c r="ALS291" s="32"/>
      <c r="ALT291" s="32"/>
      <c r="ALU291" s="32"/>
      <c r="ALV291" s="32"/>
      <c r="ALW291" s="32"/>
      <c r="ALX291" s="32"/>
      <c r="ALY291" s="32"/>
      <c r="ALZ291" s="32"/>
      <c r="AMA291" s="32"/>
      <c r="AMB291" s="32"/>
      <c r="AMC291" s="32"/>
      <c r="AMD291" s="32"/>
      <c r="AME291" s="32"/>
      <c r="AMF291" s="32"/>
      <c r="AMG291" s="32"/>
      <c r="AMH291" s="32"/>
      <c r="AMI291" s="32"/>
      <c r="AMJ291" s="32"/>
      <c r="AMK291" s="32"/>
      <c r="AML291" s="32"/>
      <c r="AMM291" s="32"/>
      <c r="AMN291" s="32"/>
      <c r="AMO291" s="32"/>
      <c r="AMP291" s="32"/>
      <c r="AMQ291" s="32"/>
      <c r="AMR291" s="32"/>
      <c r="AMS291" s="32"/>
      <c r="AMT291" s="32"/>
      <c r="AMU291" s="32"/>
      <c r="AMV291" s="32"/>
      <c r="AMW291" s="32"/>
    </row>
    <row r="292" spans="1:1037" ht="78" hidden="1" thickTop="1" thickBot="1" x14ac:dyDescent="0.25">
      <c r="A292" s="23" t="s">
        <v>201</v>
      </c>
      <c r="B292" s="23" t="s">
        <v>141</v>
      </c>
      <c r="C292" s="23" t="s">
        <v>288</v>
      </c>
      <c r="D292" s="23" t="s">
        <v>83</v>
      </c>
      <c r="E292" s="23" t="s">
        <v>1053</v>
      </c>
      <c r="F292" s="23" t="s">
        <v>1057</v>
      </c>
      <c r="G292" s="23" t="s">
        <v>1055</v>
      </c>
      <c r="H292" s="23" t="s">
        <v>1055</v>
      </c>
      <c r="I292" s="24" t="s">
        <v>296</v>
      </c>
      <c r="J292" s="189" t="str">
        <f>+VLOOKUP(I292,Feuil1!A:C,2,FALSE)</f>
        <v>R10-1-1-1</v>
      </c>
      <c r="K292" s="24" t="s">
        <v>301</v>
      </c>
      <c r="L292" s="29"/>
      <c r="M292" s="59">
        <v>4</v>
      </c>
      <c r="N292" s="60">
        <v>1</v>
      </c>
      <c r="O292" s="42">
        <f t="shared" si="20"/>
        <v>4</v>
      </c>
      <c r="P292" s="42">
        <f t="shared" si="21"/>
        <v>2</v>
      </c>
      <c r="Q292" s="44"/>
      <c r="R292" s="59">
        <v>5</v>
      </c>
      <c r="S292" s="25"/>
      <c r="T292" s="59">
        <v>5</v>
      </c>
      <c r="U292" s="25"/>
      <c r="V292" s="59">
        <v>5</v>
      </c>
      <c r="W292" s="41">
        <f t="shared" si="22"/>
        <v>15</v>
      </c>
      <c r="X292" s="50">
        <f t="shared" si="23"/>
        <v>1</v>
      </c>
      <c r="Y292" s="52">
        <f t="shared" si="24"/>
        <v>2</v>
      </c>
      <c r="Z292" s="23"/>
      <c r="AA292" s="57"/>
      <c r="AB292" s="29"/>
      <c r="AC292" s="29"/>
      <c r="AD292" s="31" t="s">
        <v>1637</v>
      </c>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32"/>
      <c r="CC292" s="32"/>
      <c r="CD292" s="32"/>
      <c r="CE292" s="32"/>
      <c r="CF292" s="32"/>
      <c r="CG292" s="32"/>
      <c r="CH292" s="32"/>
      <c r="CI292" s="32"/>
      <c r="CJ292" s="32"/>
      <c r="CK292" s="32"/>
      <c r="CL292" s="32"/>
      <c r="CM292" s="32"/>
      <c r="CN292" s="32"/>
      <c r="CO292" s="32"/>
      <c r="CP292" s="32"/>
      <c r="CQ292" s="32"/>
      <c r="CR292" s="32"/>
      <c r="CS292" s="32"/>
      <c r="CT292" s="32"/>
      <c r="CU292" s="32"/>
      <c r="CV292" s="32"/>
      <c r="CW292" s="32"/>
      <c r="CX292" s="32"/>
      <c r="CY292" s="32"/>
      <c r="CZ292" s="32"/>
      <c r="DA292" s="32"/>
      <c r="DB292" s="32"/>
      <c r="DC292" s="32"/>
      <c r="DD292" s="32"/>
      <c r="DE292" s="32"/>
      <c r="DF292" s="32"/>
      <c r="DG292" s="32"/>
      <c r="DH292" s="32"/>
      <c r="DI292" s="32"/>
      <c r="DJ292" s="32"/>
      <c r="DK292" s="32"/>
      <c r="DL292" s="32"/>
      <c r="DM292" s="32"/>
      <c r="DN292" s="32"/>
      <c r="DO292" s="32"/>
      <c r="DP292" s="32"/>
      <c r="DQ292" s="32"/>
      <c r="DR292" s="32"/>
      <c r="DS292" s="32"/>
      <c r="DT292" s="32"/>
      <c r="DU292" s="32"/>
      <c r="DV292" s="32"/>
      <c r="DW292" s="32"/>
      <c r="DX292" s="32"/>
      <c r="DY292" s="32"/>
      <c r="DZ292" s="32"/>
      <c r="EA292" s="32"/>
      <c r="EB292" s="32"/>
      <c r="EC292" s="32"/>
      <c r="ED292" s="32"/>
      <c r="EE292" s="32"/>
      <c r="EF292" s="32"/>
      <c r="EG292" s="32"/>
      <c r="EH292" s="32"/>
      <c r="EI292" s="32"/>
      <c r="EJ292" s="32"/>
      <c r="EK292" s="32"/>
      <c r="EL292" s="32"/>
      <c r="EM292" s="32"/>
      <c r="EN292" s="32"/>
      <c r="EO292" s="32"/>
      <c r="EP292" s="32"/>
      <c r="EQ292" s="32"/>
      <c r="ER292" s="32"/>
      <c r="ES292" s="32"/>
      <c r="ET292" s="32"/>
      <c r="EU292" s="32"/>
      <c r="EV292" s="32"/>
      <c r="EW292" s="32"/>
      <c r="EX292" s="32"/>
      <c r="EY292" s="32"/>
      <c r="EZ292" s="32"/>
      <c r="FA292" s="32"/>
      <c r="FB292" s="32"/>
      <c r="FC292" s="32"/>
      <c r="FD292" s="32"/>
      <c r="FE292" s="32"/>
      <c r="FF292" s="32"/>
      <c r="FG292" s="32"/>
      <c r="FH292" s="32"/>
      <c r="FI292" s="32"/>
      <c r="FJ292" s="32"/>
      <c r="FK292" s="32"/>
      <c r="FL292" s="32"/>
      <c r="FM292" s="32"/>
      <c r="FN292" s="32"/>
      <c r="FO292" s="32"/>
      <c r="FP292" s="32"/>
      <c r="FQ292" s="32"/>
      <c r="FR292" s="32"/>
      <c r="FS292" s="32"/>
      <c r="FT292" s="32"/>
      <c r="FU292" s="32"/>
      <c r="FV292" s="32"/>
      <c r="FW292" s="32"/>
      <c r="FX292" s="32"/>
      <c r="FY292" s="32"/>
      <c r="FZ292" s="32"/>
      <c r="GA292" s="32"/>
      <c r="GB292" s="32"/>
      <c r="GC292" s="32"/>
      <c r="GD292" s="32"/>
      <c r="GE292" s="32"/>
      <c r="GF292" s="32"/>
      <c r="GG292" s="32"/>
      <c r="GH292" s="32"/>
      <c r="GI292" s="32"/>
      <c r="GJ292" s="32"/>
      <c r="GK292" s="32"/>
      <c r="GL292" s="32"/>
      <c r="GM292" s="32"/>
      <c r="GN292" s="32"/>
      <c r="GO292" s="32"/>
      <c r="GP292" s="32"/>
      <c r="GQ292" s="32"/>
      <c r="GR292" s="32"/>
      <c r="GS292" s="32"/>
      <c r="GT292" s="32"/>
      <c r="GU292" s="32"/>
      <c r="GV292" s="32"/>
      <c r="GW292" s="32"/>
      <c r="GX292" s="32"/>
      <c r="GY292" s="32"/>
      <c r="GZ292" s="32"/>
      <c r="HA292" s="32"/>
      <c r="HB292" s="32"/>
      <c r="HC292" s="32"/>
      <c r="HD292" s="32"/>
      <c r="HE292" s="32"/>
      <c r="HF292" s="32"/>
      <c r="HG292" s="32"/>
      <c r="HH292" s="32"/>
      <c r="HI292" s="32"/>
      <c r="HJ292" s="32"/>
      <c r="HK292" s="32"/>
      <c r="HL292" s="32"/>
      <c r="HM292" s="32"/>
      <c r="HN292" s="32"/>
      <c r="HO292" s="32"/>
      <c r="HP292" s="32"/>
      <c r="HQ292" s="32"/>
      <c r="HR292" s="32"/>
      <c r="HS292" s="32"/>
      <c r="HT292" s="32"/>
      <c r="HU292" s="32"/>
      <c r="HV292" s="32"/>
      <c r="HW292" s="32"/>
      <c r="HX292" s="32"/>
      <c r="HY292" s="32"/>
      <c r="HZ292" s="32"/>
      <c r="IA292" s="32"/>
      <c r="IB292" s="32"/>
      <c r="IC292" s="32"/>
      <c r="ID292" s="32"/>
      <c r="IE292" s="32"/>
      <c r="IF292" s="32"/>
      <c r="IG292" s="32"/>
      <c r="IH292" s="32"/>
      <c r="II292" s="32"/>
      <c r="IJ292" s="32"/>
      <c r="IK292" s="32"/>
      <c r="IL292" s="32"/>
      <c r="IM292" s="32"/>
      <c r="IN292" s="32"/>
      <c r="IO292" s="32"/>
      <c r="IP292" s="32"/>
      <c r="IQ292" s="32"/>
      <c r="IR292" s="32"/>
      <c r="IS292" s="32"/>
      <c r="IT292" s="32"/>
      <c r="IU292" s="32"/>
      <c r="IV292" s="32"/>
      <c r="IW292" s="32"/>
      <c r="IX292" s="32"/>
      <c r="IY292" s="32"/>
      <c r="IZ292" s="32"/>
      <c r="JA292" s="32"/>
      <c r="JB292" s="32"/>
      <c r="JC292" s="32"/>
      <c r="JD292" s="32"/>
      <c r="JE292" s="32"/>
      <c r="JF292" s="32"/>
      <c r="JG292" s="32"/>
      <c r="JH292" s="32"/>
      <c r="JI292" s="32"/>
      <c r="JJ292" s="32"/>
      <c r="JK292" s="32"/>
      <c r="JL292" s="32"/>
      <c r="JM292" s="32"/>
      <c r="JN292" s="32"/>
      <c r="JO292" s="32"/>
      <c r="JP292" s="32"/>
      <c r="JQ292" s="32"/>
      <c r="JR292" s="32"/>
      <c r="JS292" s="32"/>
      <c r="JT292" s="32"/>
      <c r="JU292" s="32"/>
      <c r="JV292" s="32"/>
      <c r="JW292" s="32"/>
      <c r="JX292" s="32"/>
      <c r="JY292" s="32"/>
      <c r="JZ292" s="32"/>
      <c r="KA292" s="32"/>
      <c r="KB292" s="32"/>
      <c r="KC292" s="32"/>
      <c r="KD292" s="32"/>
      <c r="KE292" s="32"/>
      <c r="KF292" s="32"/>
      <c r="KG292" s="32"/>
      <c r="KH292" s="32"/>
      <c r="KI292" s="32"/>
      <c r="KJ292" s="32"/>
      <c r="KK292" s="32"/>
      <c r="KL292" s="32"/>
      <c r="KM292" s="32"/>
      <c r="KN292" s="32"/>
      <c r="KO292" s="32"/>
      <c r="KP292" s="32"/>
      <c r="KQ292" s="32"/>
      <c r="KR292" s="32"/>
      <c r="KS292" s="32"/>
      <c r="KT292" s="32"/>
      <c r="KU292" s="32"/>
      <c r="KV292" s="32"/>
      <c r="KW292" s="32"/>
      <c r="KX292" s="32"/>
      <c r="KY292" s="32"/>
      <c r="KZ292" s="32"/>
      <c r="LA292" s="32"/>
      <c r="LB292" s="32"/>
      <c r="LC292" s="32"/>
      <c r="LD292" s="32"/>
      <c r="LE292" s="32"/>
      <c r="LF292" s="32"/>
      <c r="LG292" s="32"/>
      <c r="LH292" s="32"/>
      <c r="LI292" s="32"/>
      <c r="LJ292" s="32"/>
      <c r="LK292" s="32"/>
      <c r="LL292" s="32"/>
      <c r="LM292" s="32"/>
      <c r="LN292" s="32"/>
      <c r="LO292" s="32"/>
      <c r="LP292" s="32"/>
      <c r="LQ292" s="32"/>
      <c r="LR292" s="32"/>
      <c r="LS292" s="32"/>
      <c r="LT292" s="32"/>
      <c r="LU292" s="32"/>
      <c r="LV292" s="32"/>
      <c r="LW292" s="32"/>
      <c r="LX292" s="32"/>
      <c r="LY292" s="32"/>
      <c r="LZ292" s="32"/>
      <c r="MA292" s="32"/>
      <c r="MB292" s="32"/>
      <c r="MC292" s="32"/>
      <c r="MD292" s="32"/>
      <c r="ME292" s="32"/>
      <c r="MF292" s="32"/>
      <c r="MG292" s="32"/>
      <c r="MH292" s="32"/>
      <c r="MI292" s="32"/>
      <c r="MJ292" s="32"/>
      <c r="MK292" s="32"/>
      <c r="ML292" s="32"/>
      <c r="MM292" s="32"/>
      <c r="MN292" s="32"/>
      <c r="MO292" s="32"/>
      <c r="MP292" s="32"/>
      <c r="MQ292" s="32"/>
      <c r="MR292" s="32"/>
      <c r="MS292" s="32"/>
      <c r="MT292" s="32"/>
      <c r="MU292" s="32"/>
      <c r="MV292" s="32"/>
      <c r="MW292" s="32"/>
      <c r="MX292" s="32"/>
      <c r="MY292" s="32"/>
      <c r="MZ292" s="32"/>
      <c r="NA292" s="32"/>
      <c r="NB292" s="32"/>
      <c r="NC292" s="32"/>
      <c r="ND292" s="32"/>
      <c r="NE292" s="32"/>
      <c r="NF292" s="32"/>
      <c r="NG292" s="32"/>
      <c r="NH292" s="32"/>
      <c r="NI292" s="32"/>
      <c r="NJ292" s="32"/>
      <c r="NK292" s="32"/>
      <c r="NL292" s="32"/>
      <c r="NM292" s="32"/>
      <c r="NN292" s="32"/>
      <c r="NO292" s="32"/>
      <c r="NP292" s="32"/>
      <c r="NQ292" s="32"/>
      <c r="NR292" s="32"/>
      <c r="NS292" s="32"/>
      <c r="NT292" s="32"/>
      <c r="NU292" s="32"/>
      <c r="NV292" s="32"/>
      <c r="NW292" s="32"/>
      <c r="NX292" s="32"/>
      <c r="NY292" s="32"/>
      <c r="NZ292" s="32"/>
      <c r="OA292" s="32"/>
      <c r="OB292" s="32"/>
      <c r="OC292" s="32"/>
      <c r="OD292" s="32"/>
      <c r="OE292" s="32"/>
      <c r="OF292" s="32"/>
      <c r="OG292" s="32"/>
      <c r="OH292" s="32"/>
      <c r="OI292" s="32"/>
      <c r="OJ292" s="32"/>
      <c r="OK292" s="32"/>
      <c r="OL292" s="32"/>
      <c r="OM292" s="32"/>
      <c r="ON292" s="32"/>
      <c r="OO292" s="32"/>
      <c r="OP292" s="32"/>
      <c r="OQ292" s="32"/>
      <c r="OR292" s="32"/>
      <c r="OS292" s="32"/>
      <c r="OT292" s="32"/>
      <c r="OU292" s="32"/>
      <c r="OV292" s="32"/>
      <c r="OW292" s="32"/>
      <c r="OX292" s="32"/>
      <c r="OY292" s="32"/>
      <c r="OZ292" s="32"/>
      <c r="PA292" s="32"/>
      <c r="PB292" s="32"/>
      <c r="PC292" s="32"/>
      <c r="PD292" s="32"/>
      <c r="PE292" s="32"/>
      <c r="PF292" s="32"/>
      <c r="PG292" s="32"/>
      <c r="PH292" s="32"/>
      <c r="PI292" s="32"/>
      <c r="PJ292" s="32"/>
      <c r="PK292" s="32"/>
      <c r="PL292" s="32"/>
      <c r="PM292" s="32"/>
      <c r="PN292" s="32"/>
      <c r="PO292" s="32"/>
      <c r="PP292" s="32"/>
      <c r="PQ292" s="32"/>
      <c r="PR292" s="32"/>
      <c r="PS292" s="32"/>
      <c r="PT292" s="32"/>
      <c r="PU292" s="32"/>
      <c r="PV292" s="32"/>
      <c r="PW292" s="32"/>
      <c r="PX292" s="32"/>
      <c r="PY292" s="32"/>
      <c r="PZ292" s="32"/>
      <c r="QA292" s="32"/>
      <c r="QB292" s="32"/>
      <c r="QC292" s="32"/>
      <c r="QD292" s="32"/>
      <c r="QE292" s="32"/>
      <c r="QF292" s="32"/>
      <c r="QG292" s="32"/>
      <c r="QH292" s="32"/>
      <c r="QI292" s="32"/>
      <c r="QJ292" s="32"/>
      <c r="QK292" s="32"/>
      <c r="QL292" s="32"/>
      <c r="QM292" s="32"/>
      <c r="QN292" s="32"/>
      <c r="QO292" s="32"/>
      <c r="QP292" s="32"/>
      <c r="QQ292" s="32"/>
      <c r="QR292" s="32"/>
      <c r="QS292" s="32"/>
      <c r="QT292" s="32"/>
      <c r="QU292" s="32"/>
      <c r="QV292" s="32"/>
      <c r="QW292" s="32"/>
      <c r="QX292" s="32"/>
      <c r="QY292" s="32"/>
      <c r="QZ292" s="32"/>
      <c r="RA292" s="32"/>
      <c r="RB292" s="32"/>
      <c r="RC292" s="32"/>
      <c r="RD292" s="32"/>
      <c r="RE292" s="32"/>
      <c r="RF292" s="32"/>
      <c r="RG292" s="32"/>
      <c r="RH292" s="32"/>
      <c r="RI292" s="32"/>
      <c r="RJ292" s="32"/>
      <c r="RK292" s="32"/>
      <c r="RL292" s="32"/>
      <c r="RM292" s="32"/>
      <c r="RN292" s="32"/>
      <c r="RO292" s="32"/>
      <c r="RP292" s="32"/>
      <c r="RQ292" s="32"/>
      <c r="RR292" s="32"/>
      <c r="RS292" s="32"/>
      <c r="RT292" s="32"/>
      <c r="RU292" s="32"/>
      <c r="RV292" s="32"/>
      <c r="RW292" s="32"/>
      <c r="RX292" s="32"/>
      <c r="RY292" s="32"/>
      <c r="RZ292" s="32"/>
      <c r="SA292" s="32"/>
      <c r="SB292" s="32"/>
      <c r="SC292" s="32"/>
      <c r="SD292" s="32"/>
      <c r="SE292" s="32"/>
      <c r="SF292" s="32"/>
      <c r="SG292" s="32"/>
      <c r="SH292" s="32"/>
      <c r="SI292" s="32"/>
      <c r="SJ292" s="32"/>
      <c r="SK292" s="32"/>
      <c r="SL292" s="32"/>
      <c r="SM292" s="32"/>
      <c r="SN292" s="32"/>
      <c r="SO292" s="32"/>
      <c r="SP292" s="32"/>
      <c r="SQ292" s="32"/>
      <c r="SR292" s="32"/>
      <c r="SS292" s="32"/>
      <c r="ST292" s="32"/>
      <c r="SU292" s="32"/>
      <c r="SV292" s="32"/>
      <c r="SW292" s="32"/>
      <c r="SX292" s="32"/>
      <c r="SY292" s="32"/>
      <c r="SZ292" s="32"/>
      <c r="TA292" s="32"/>
      <c r="TB292" s="32"/>
      <c r="TC292" s="32"/>
      <c r="TD292" s="32"/>
      <c r="TE292" s="32"/>
      <c r="TF292" s="32"/>
      <c r="TG292" s="32"/>
      <c r="TH292" s="32"/>
      <c r="TI292" s="32"/>
      <c r="TJ292" s="32"/>
      <c r="TK292" s="32"/>
      <c r="TL292" s="32"/>
      <c r="TM292" s="32"/>
      <c r="TN292" s="32"/>
      <c r="TO292" s="32"/>
      <c r="TP292" s="32"/>
      <c r="TQ292" s="32"/>
      <c r="TR292" s="32"/>
      <c r="TS292" s="32"/>
      <c r="TT292" s="32"/>
      <c r="TU292" s="32"/>
      <c r="TV292" s="32"/>
      <c r="TW292" s="32"/>
      <c r="TX292" s="32"/>
      <c r="TY292" s="32"/>
      <c r="TZ292" s="32"/>
      <c r="UA292" s="32"/>
      <c r="UB292" s="32"/>
      <c r="UC292" s="32"/>
      <c r="UD292" s="32"/>
      <c r="UE292" s="32"/>
      <c r="UF292" s="32"/>
      <c r="UG292" s="32"/>
      <c r="UH292" s="32"/>
      <c r="UI292" s="32"/>
      <c r="UJ292" s="32"/>
      <c r="UK292" s="32"/>
      <c r="UL292" s="32"/>
      <c r="UM292" s="32"/>
      <c r="UN292" s="32"/>
      <c r="UO292" s="32"/>
      <c r="UP292" s="32"/>
      <c r="UQ292" s="32"/>
      <c r="UR292" s="32"/>
      <c r="US292" s="32"/>
      <c r="UT292" s="32"/>
      <c r="UU292" s="32"/>
      <c r="UV292" s="32"/>
      <c r="UW292" s="32"/>
      <c r="UX292" s="32"/>
      <c r="UY292" s="32"/>
      <c r="UZ292" s="32"/>
      <c r="VA292" s="32"/>
      <c r="VB292" s="32"/>
      <c r="VC292" s="32"/>
      <c r="VD292" s="32"/>
      <c r="VE292" s="32"/>
      <c r="VF292" s="32"/>
      <c r="VG292" s="32"/>
      <c r="VH292" s="32"/>
      <c r="VI292" s="32"/>
      <c r="VJ292" s="32"/>
      <c r="VK292" s="32"/>
      <c r="VL292" s="32"/>
      <c r="VM292" s="32"/>
      <c r="VN292" s="32"/>
      <c r="VO292" s="32"/>
      <c r="VP292" s="32"/>
      <c r="VQ292" s="32"/>
      <c r="VR292" s="32"/>
      <c r="VS292" s="32"/>
      <c r="VT292" s="32"/>
      <c r="VU292" s="32"/>
      <c r="VV292" s="32"/>
      <c r="VW292" s="32"/>
      <c r="VX292" s="32"/>
      <c r="VY292" s="32"/>
      <c r="VZ292" s="32"/>
      <c r="WA292" s="32"/>
      <c r="WB292" s="32"/>
      <c r="WC292" s="32"/>
      <c r="WD292" s="32"/>
      <c r="WE292" s="32"/>
      <c r="WF292" s="32"/>
      <c r="WG292" s="32"/>
      <c r="WH292" s="32"/>
      <c r="WI292" s="32"/>
      <c r="WJ292" s="32"/>
      <c r="WK292" s="32"/>
      <c r="WL292" s="32"/>
      <c r="WM292" s="32"/>
      <c r="WN292" s="32"/>
      <c r="WO292" s="32"/>
      <c r="WP292" s="32"/>
      <c r="WQ292" s="32"/>
      <c r="WR292" s="32"/>
      <c r="WS292" s="32"/>
      <c r="WT292" s="32"/>
      <c r="WU292" s="32"/>
      <c r="WV292" s="32"/>
      <c r="WW292" s="32"/>
      <c r="WX292" s="32"/>
      <c r="WY292" s="32"/>
      <c r="WZ292" s="32"/>
      <c r="XA292" s="32"/>
      <c r="XB292" s="32"/>
      <c r="XC292" s="32"/>
      <c r="XD292" s="32"/>
      <c r="XE292" s="32"/>
      <c r="XF292" s="32"/>
      <c r="XG292" s="32"/>
      <c r="XH292" s="32"/>
      <c r="XI292" s="32"/>
      <c r="XJ292" s="32"/>
      <c r="XK292" s="32"/>
      <c r="XL292" s="32"/>
      <c r="XM292" s="32"/>
      <c r="XN292" s="32"/>
      <c r="XO292" s="32"/>
      <c r="XP292" s="32"/>
      <c r="XQ292" s="32"/>
      <c r="XR292" s="32"/>
      <c r="XS292" s="32"/>
      <c r="XT292" s="32"/>
      <c r="XU292" s="32"/>
      <c r="XV292" s="32"/>
      <c r="XW292" s="32"/>
      <c r="XX292" s="32"/>
      <c r="XY292" s="32"/>
      <c r="XZ292" s="32"/>
      <c r="YA292" s="32"/>
      <c r="YB292" s="32"/>
      <c r="YC292" s="32"/>
      <c r="YD292" s="32"/>
      <c r="YE292" s="32"/>
      <c r="YF292" s="32"/>
      <c r="YG292" s="32"/>
      <c r="YH292" s="32"/>
      <c r="YI292" s="32"/>
      <c r="YJ292" s="32"/>
      <c r="YK292" s="32"/>
      <c r="YL292" s="32"/>
      <c r="YM292" s="32"/>
      <c r="YN292" s="32"/>
      <c r="YO292" s="32"/>
      <c r="YP292" s="32"/>
      <c r="YQ292" s="32"/>
      <c r="YR292" s="32"/>
      <c r="YS292" s="32"/>
      <c r="YT292" s="32"/>
      <c r="YU292" s="32"/>
      <c r="YV292" s="32"/>
      <c r="YW292" s="32"/>
      <c r="YX292" s="32"/>
      <c r="YY292" s="32"/>
      <c r="YZ292" s="32"/>
      <c r="ZA292" s="32"/>
      <c r="ZB292" s="32"/>
      <c r="ZC292" s="32"/>
      <c r="ZD292" s="32"/>
      <c r="ZE292" s="32"/>
      <c r="ZF292" s="32"/>
      <c r="ZG292" s="32"/>
      <c r="ZH292" s="32"/>
      <c r="ZI292" s="32"/>
      <c r="ZJ292" s="32"/>
      <c r="ZK292" s="32"/>
      <c r="ZL292" s="32"/>
      <c r="ZM292" s="32"/>
      <c r="ZN292" s="32"/>
      <c r="ZO292" s="32"/>
      <c r="ZP292" s="32"/>
      <c r="ZQ292" s="32"/>
      <c r="ZR292" s="32"/>
      <c r="ZS292" s="32"/>
      <c r="ZT292" s="32"/>
      <c r="ZU292" s="32"/>
      <c r="ZV292" s="32"/>
      <c r="ZW292" s="32"/>
      <c r="ZX292" s="32"/>
      <c r="ZY292" s="32"/>
      <c r="ZZ292" s="32"/>
      <c r="AAA292" s="32"/>
      <c r="AAB292" s="32"/>
      <c r="AAC292" s="32"/>
      <c r="AAD292" s="32"/>
      <c r="AAE292" s="32"/>
      <c r="AAF292" s="32"/>
      <c r="AAG292" s="32"/>
      <c r="AAH292" s="32"/>
      <c r="AAI292" s="32"/>
      <c r="AAJ292" s="32"/>
      <c r="AAK292" s="32"/>
      <c r="AAL292" s="32"/>
      <c r="AAM292" s="32"/>
      <c r="AAN292" s="32"/>
      <c r="AAO292" s="32"/>
      <c r="AAP292" s="32"/>
      <c r="AAQ292" s="32"/>
      <c r="AAR292" s="32"/>
      <c r="AAS292" s="32"/>
      <c r="AAT292" s="32"/>
      <c r="AAU292" s="32"/>
      <c r="AAV292" s="32"/>
      <c r="AAW292" s="32"/>
      <c r="AAX292" s="32"/>
      <c r="AAY292" s="32"/>
      <c r="AAZ292" s="32"/>
      <c r="ABA292" s="32"/>
      <c r="ABB292" s="32"/>
      <c r="ABC292" s="32"/>
      <c r="ABD292" s="32"/>
      <c r="ABE292" s="32"/>
      <c r="ABF292" s="32"/>
      <c r="ABG292" s="32"/>
      <c r="ABH292" s="32"/>
      <c r="ABI292" s="32"/>
      <c r="ABJ292" s="32"/>
      <c r="ABK292" s="32"/>
      <c r="ABL292" s="32"/>
      <c r="ABM292" s="32"/>
      <c r="ABN292" s="32"/>
      <c r="ABO292" s="32"/>
      <c r="ABP292" s="32"/>
      <c r="ABQ292" s="32"/>
      <c r="ABR292" s="32"/>
      <c r="ABS292" s="32"/>
      <c r="ABT292" s="32"/>
      <c r="ABU292" s="32"/>
      <c r="ABV292" s="32"/>
      <c r="ABW292" s="32"/>
      <c r="ABX292" s="32"/>
      <c r="ABY292" s="32"/>
      <c r="ABZ292" s="32"/>
      <c r="ACA292" s="32"/>
      <c r="ACB292" s="32"/>
      <c r="ACC292" s="32"/>
      <c r="ACD292" s="32"/>
      <c r="ACE292" s="32"/>
      <c r="ACF292" s="32"/>
      <c r="ACG292" s="32"/>
      <c r="ACH292" s="32"/>
      <c r="ACI292" s="32"/>
      <c r="ACJ292" s="32"/>
      <c r="ACK292" s="32"/>
      <c r="ACL292" s="32"/>
      <c r="ACM292" s="32"/>
      <c r="ACN292" s="32"/>
      <c r="ACO292" s="32"/>
      <c r="ACP292" s="32"/>
      <c r="ACQ292" s="32"/>
      <c r="ACR292" s="32"/>
      <c r="ACS292" s="32"/>
      <c r="ACT292" s="32"/>
      <c r="ACU292" s="32"/>
      <c r="ACV292" s="32"/>
      <c r="ACW292" s="32"/>
      <c r="ACX292" s="32"/>
      <c r="ACY292" s="32"/>
      <c r="ACZ292" s="32"/>
      <c r="ADA292" s="32"/>
      <c r="ADB292" s="32"/>
      <c r="ADC292" s="32"/>
      <c r="ADD292" s="32"/>
      <c r="ADE292" s="32"/>
      <c r="ADF292" s="32"/>
      <c r="ADG292" s="32"/>
      <c r="ADH292" s="32"/>
      <c r="ADI292" s="32"/>
      <c r="ADJ292" s="32"/>
      <c r="ADK292" s="32"/>
      <c r="ADL292" s="32"/>
      <c r="ADM292" s="32"/>
      <c r="ADN292" s="32"/>
      <c r="ADO292" s="32"/>
      <c r="ADP292" s="32"/>
      <c r="ADQ292" s="32"/>
      <c r="ADR292" s="32"/>
      <c r="ADS292" s="32"/>
      <c r="ADT292" s="32"/>
      <c r="ADU292" s="32"/>
      <c r="ADV292" s="32"/>
      <c r="ADW292" s="32"/>
      <c r="ADX292" s="32"/>
      <c r="ADY292" s="32"/>
      <c r="ADZ292" s="32"/>
      <c r="AEA292" s="32"/>
      <c r="AEB292" s="32"/>
      <c r="AEC292" s="32"/>
      <c r="AED292" s="32"/>
      <c r="AEE292" s="32"/>
      <c r="AEF292" s="32"/>
      <c r="AEG292" s="32"/>
      <c r="AEH292" s="32"/>
      <c r="AEI292" s="32"/>
      <c r="AEJ292" s="32"/>
      <c r="AEK292" s="32"/>
      <c r="AEL292" s="32"/>
      <c r="AEM292" s="32"/>
      <c r="AEN292" s="32"/>
      <c r="AEO292" s="32"/>
      <c r="AEP292" s="32"/>
      <c r="AEQ292" s="32"/>
      <c r="AER292" s="32"/>
      <c r="AES292" s="32"/>
      <c r="AET292" s="32"/>
      <c r="AEU292" s="32"/>
      <c r="AEV292" s="32"/>
      <c r="AEW292" s="32"/>
      <c r="AEX292" s="32"/>
      <c r="AEY292" s="32"/>
      <c r="AEZ292" s="32"/>
      <c r="AFA292" s="32"/>
      <c r="AFB292" s="32"/>
      <c r="AFC292" s="32"/>
      <c r="AFD292" s="32"/>
      <c r="AFE292" s="32"/>
      <c r="AFF292" s="32"/>
      <c r="AFG292" s="32"/>
      <c r="AFH292" s="32"/>
      <c r="AFI292" s="32"/>
      <c r="AFJ292" s="32"/>
      <c r="AFK292" s="32"/>
      <c r="AFL292" s="32"/>
      <c r="AFM292" s="32"/>
      <c r="AFN292" s="32"/>
      <c r="AFO292" s="32"/>
      <c r="AFP292" s="32"/>
      <c r="AFQ292" s="32"/>
      <c r="AFR292" s="32"/>
      <c r="AFS292" s="32"/>
      <c r="AFT292" s="32"/>
      <c r="AFU292" s="32"/>
      <c r="AFV292" s="32"/>
      <c r="AFW292" s="32"/>
      <c r="AFX292" s="32"/>
      <c r="AFY292" s="32"/>
      <c r="AFZ292" s="32"/>
      <c r="AGA292" s="32"/>
      <c r="AGB292" s="32"/>
      <c r="AGC292" s="32"/>
      <c r="AGD292" s="32"/>
      <c r="AGE292" s="32"/>
      <c r="AGF292" s="32"/>
      <c r="AGG292" s="32"/>
      <c r="AGH292" s="32"/>
      <c r="AGI292" s="32"/>
      <c r="AGJ292" s="32"/>
      <c r="AGK292" s="32"/>
      <c r="AGL292" s="32"/>
      <c r="AGM292" s="32"/>
      <c r="AGN292" s="32"/>
      <c r="AGO292" s="32"/>
      <c r="AGP292" s="32"/>
      <c r="AGQ292" s="32"/>
      <c r="AGR292" s="32"/>
      <c r="AGS292" s="32"/>
      <c r="AGT292" s="32"/>
      <c r="AGU292" s="32"/>
      <c r="AGV292" s="32"/>
      <c r="AGW292" s="32"/>
      <c r="AGX292" s="32"/>
      <c r="AGY292" s="32"/>
      <c r="AGZ292" s="32"/>
      <c r="AHA292" s="32"/>
      <c r="AHB292" s="32"/>
      <c r="AHC292" s="32"/>
      <c r="AHD292" s="32"/>
      <c r="AHE292" s="32"/>
      <c r="AHF292" s="32"/>
      <c r="AHG292" s="32"/>
      <c r="AHH292" s="32"/>
      <c r="AHI292" s="32"/>
      <c r="AHJ292" s="32"/>
      <c r="AHK292" s="32"/>
      <c r="AHL292" s="32"/>
      <c r="AHM292" s="32"/>
      <c r="AHN292" s="32"/>
      <c r="AHO292" s="32"/>
      <c r="AHP292" s="32"/>
      <c r="AHQ292" s="32"/>
      <c r="AHR292" s="32"/>
      <c r="AHS292" s="32"/>
      <c r="AHT292" s="32"/>
      <c r="AHU292" s="32"/>
      <c r="AHV292" s="32"/>
      <c r="AHW292" s="32"/>
      <c r="AHX292" s="32"/>
      <c r="AHY292" s="32"/>
      <c r="AHZ292" s="32"/>
      <c r="AIA292" s="32"/>
      <c r="AIB292" s="32"/>
      <c r="AIC292" s="32"/>
      <c r="AID292" s="32"/>
      <c r="AIE292" s="32"/>
      <c r="AIF292" s="32"/>
      <c r="AIG292" s="32"/>
      <c r="AIH292" s="32"/>
      <c r="AII292" s="32"/>
      <c r="AIJ292" s="32"/>
      <c r="AIK292" s="32"/>
      <c r="AIL292" s="32"/>
      <c r="AIM292" s="32"/>
      <c r="AIN292" s="32"/>
      <c r="AIO292" s="32"/>
      <c r="AIP292" s="32"/>
      <c r="AIQ292" s="32"/>
      <c r="AIR292" s="32"/>
      <c r="AIS292" s="32"/>
      <c r="AIT292" s="32"/>
      <c r="AIU292" s="32"/>
      <c r="AIV292" s="32"/>
      <c r="AIW292" s="32"/>
      <c r="AIX292" s="32"/>
      <c r="AIY292" s="32"/>
      <c r="AIZ292" s="32"/>
      <c r="AJA292" s="32"/>
      <c r="AJB292" s="32"/>
      <c r="AJC292" s="32"/>
      <c r="AJD292" s="32"/>
      <c r="AJE292" s="32"/>
      <c r="AJF292" s="32"/>
      <c r="AJG292" s="32"/>
      <c r="AJH292" s="32"/>
      <c r="AJI292" s="32"/>
      <c r="AJJ292" s="32"/>
      <c r="AJK292" s="32"/>
      <c r="AJL292" s="32"/>
      <c r="AJM292" s="32"/>
      <c r="AJN292" s="32"/>
      <c r="AJO292" s="32"/>
      <c r="AJP292" s="32"/>
      <c r="AJQ292" s="32"/>
      <c r="AJR292" s="32"/>
      <c r="AJS292" s="32"/>
      <c r="AJT292" s="32"/>
      <c r="AJU292" s="32"/>
      <c r="AJV292" s="32"/>
      <c r="AJW292" s="32"/>
      <c r="AJX292" s="32"/>
      <c r="AJY292" s="32"/>
      <c r="AJZ292" s="32"/>
      <c r="AKA292" s="32"/>
      <c r="AKB292" s="32"/>
      <c r="AKC292" s="32"/>
      <c r="AKD292" s="32"/>
      <c r="AKE292" s="32"/>
      <c r="AKF292" s="32"/>
      <c r="AKG292" s="32"/>
      <c r="AKH292" s="32"/>
      <c r="AKI292" s="32"/>
      <c r="AKJ292" s="32"/>
      <c r="AKK292" s="32"/>
      <c r="AKL292" s="32"/>
      <c r="AKM292" s="32"/>
      <c r="AKN292" s="32"/>
      <c r="AKO292" s="32"/>
      <c r="AKP292" s="32"/>
      <c r="AKQ292" s="32"/>
      <c r="AKR292" s="32"/>
      <c r="AKS292" s="32"/>
      <c r="AKT292" s="32"/>
      <c r="AKU292" s="32"/>
      <c r="AKV292" s="32"/>
      <c r="AKW292" s="32"/>
      <c r="AKX292" s="32"/>
      <c r="AKY292" s="32"/>
      <c r="AKZ292" s="32"/>
      <c r="ALA292" s="32"/>
      <c r="ALB292" s="32"/>
      <c r="ALC292" s="32"/>
      <c r="ALD292" s="32"/>
      <c r="ALE292" s="32"/>
      <c r="ALF292" s="32"/>
      <c r="ALG292" s="32"/>
      <c r="ALH292" s="32"/>
      <c r="ALI292" s="32"/>
      <c r="ALJ292" s="32"/>
      <c r="ALK292" s="32"/>
      <c r="ALL292" s="32"/>
      <c r="ALM292" s="32"/>
      <c r="ALN292" s="32"/>
      <c r="ALO292" s="32"/>
      <c r="ALP292" s="32"/>
      <c r="ALQ292" s="32"/>
      <c r="ALR292" s="32"/>
      <c r="ALS292" s="32"/>
      <c r="ALT292" s="32"/>
      <c r="ALU292" s="32"/>
      <c r="ALV292" s="32"/>
      <c r="ALW292" s="32"/>
      <c r="ALX292" s="32"/>
      <c r="ALY292" s="32"/>
      <c r="ALZ292" s="32"/>
      <c r="AMA292" s="32"/>
      <c r="AMB292" s="32"/>
      <c r="AMC292" s="32"/>
      <c r="AMD292" s="32"/>
      <c r="AME292" s="32"/>
      <c r="AMF292" s="32"/>
      <c r="AMG292" s="32"/>
      <c r="AMH292" s="32"/>
      <c r="AMI292" s="32"/>
      <c r="AMJ292" s="32"/>
      <c r="AMK292" s="32"/>
      <c r="AML292" s="32"/>
      <c r="AMM292" s="32"/>
      <c r="AMN292" s="32"/>
      <c r="AMO292" s="32"/>
      <c r="AMP292" s="32"/>
      <c r="AMQ292" s="32"/>
      <c r="AMR292" s="32"/>
      <c r="AMS292" s="32"/>
      <c r="AMT292" s="32"/>
      <c r="AMU292" s="32"/>
      <c r="AMV292" s="32"/>
      <c r="AMW292" s="32"/>
    </row>
    <row r="293" spans="1:1037" ht="39.75" hidden="1" thickTop="1" thickBot="1" x14ac:dyDescent="0.25">
      <c r="A293" s="23" t="s">
        <v>201</v>
      </c>
      <c r="B293" s="23" t="s">
        <v>141</v>
      </c>
      <c r="C293" s="23" t="s">
        <v>288</v>
      </c>
      <c r="D293" s="23" t="s">
        <v>83</v>
      </c>
      <c r="E293" s="23" t="s">
        <v>1053</v>
      </c>
      <c r="F293" s="23" t="s">
        <v>1057</v>
      </c>
      <c r="G293" s="23" t="s">
        <v>1055</v>
      </c>
      <c r="H293" s="23" t="s">
        <v>1055</v>
      </c>
      <c r="I293" s="24" t="s">
        <v>296</v>
      </c>
      <c r="J293" s="189" t="str">
        <f>+VLOOKUP(I293,Feuil1!A:C,2,FALSE)</f>
        <v>R10-1-1-1</v>
      </c>
      <c r="K293" s="24" t="s">
        <v>302</v>
      </c>
      <c r="L293" s="29"/>
      <c r="M293" s="59">
        <v>4</v>
      </c>
      <c r="N293" s="60">
        <v>1</v>
      </c>
      <c r="O293" s="42">
        <f t="shared" si="20"/>
        <v>4</v>
      </c>
      <c r="P293" s="42">
        <f t="shared" si="21"/>
        <v>2</v>
      </c>
      <c r="Q293" s="44"/>
      <c r="R293" s="59">
        <v>5</v>
      </c>
      <c r="S293" s="25"/>
      <c r="T293" s="59">
        <v>5</v>
      </c>
      <c r="U293" s="25"/>
      <c r="V293" s="59">
        <v>5</v>
      </c>
      <c r="W293" s="41">
        <f t="shared" si="22"/>
        <v>15</v>
      </c>
      <c r="X293" s="50">
        <f t="shared" si="23"/>
        <v>1</v>
      </c>
      <c r="Y293" s="52">
        <f t="shared" si="24"/>
        <v>2</v>
      </c>
      <c r="Z293" s="23"/>
      <c r="AA293" s="57"/>
      <c r="AB293" s="29"/>
      <c r="AC293" s="29"/>
      <c r="AD293" s="29" t="s">
        <v>1635</v>
      </c>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32"/>
      <c r="CC293" s="32"/>
      <c r="CD293" s="32"/>
      <c r="CE293" s="32"/>
      <c r="CF293" s="32"/>
      <c r="CG293" s="32"/>
      <c r="CH293" s="32"/>
      <c r="CI293" s="32"/>
      <c r="CJ293" s="32"/>
      <c r="CK293" s="32"/>
      <c r="CL293" s="32"/>
      <c r="CM293" s="32"/>
      <c r="CN293" s="32"/>
      <c r="CO293" s="32"/>
      <c r="CP293" s="32"/>
      <c r="CQ293" s="32"/>
      <c r="CR293" s="32"/>
      <c r="CS293" s="32"/>
      <c r="CT293" s="32"/>
      <c r="CU293" s="32"/>
      <c r="CV293" s="32"/>
      <c r="CW293" s="32"/>
      <c r="CX293" s="32"/>
      <c r="CY293" s="32"/>
      <c r="CZ293" s="32"/>
      <c r="DA293" s="32"/>
      <c r="DB293" s="32"/>
      <c r="DC293" s="32"/>
      <c r="DD293" s="32"/>
      <c r="DE293" s="32"/>
      <c r="DF293" s="32"/>
      <c r="DG293" s="32"/>
      <c r="DH293" s="32"/>
      <c r="DI293" s="32"/>
      <c r="DJ293" s="32"/>
      <c r="DK293" s="32"/>
      <c r="DL293" s="32"/>
      <c r="DM293" s="32"/>
      <c r="DN293" s="32"/>
      <c r="DO293" s="32"/>
      <c r="DP293" s="32"/>
      <c r="DQ293" s="32"/>
      <c r="DR293" s="32"/>
      <c r="DS293" s="32"/>
      <c r="DT293" s="32"/>
      <c r="DU293" s="32"/>
      <c r="DV293" s="32"/>
      <c r="DW293" s="32"/>
      <c r="DX293" s="32"/>
      <c r="DY293" s="32"/>
      <c r="DZ293" s="32"/>
      <c r="EA293" s="32"/>
      <c r="EB293" s="32"/>
      <c r="EC293" s="32"/>
      <c r="ED293" s="32"/>
      <c r="EE293" s="32"/>
      <c r="EF293" s="32"/>
      <c r="EG293" s="32"/>
      <c r="EH293" s="32"/>
      <c r="EI293" s="32"/>
      <c r="EJ293" s="32"/>
      <c r="EK293" s="32"/>
      <c r="EL293" s="32"/>
      <c r="EM293" s="32"/>
      <c r="EN293" s="32"/>
      <c r="EO293" s="32"/>
      <c r="EP293" s="32"/>
      <c r="EQ293" s="32"/>
      <c r="ER293" s="32"/>
      <c r="ES293" s="32"/>
      <c r="ET293" s="32"/>
      <c r="EU293" s="32"/>
      <c r="EV293" s="32"/>
      <c r="EW293" s="32"/>
      <c r="EX293" s="32"/>
      <c r="EY293" s="32"/>
      <c r="EZ293" s="32"/>
      <c r="FA293" s="32"/>
      <c r="FB293" s="32"/>
      <c r="FC293" s="32"/>
      <c r="FD293" s="32"/>
      <c r="FE293" s="32"/>
      <c r="FF293" s="32"/>
      <c r="FG293" s="32"/>
      <c r="FH293" s="32"/>
      <c r="FI293" s="32"/>
      <c r="FJ293" s="32"/>
      <c r="FK293" s="32"/>
      <c r="FL293" s="32"/>
      <c r="FM293" s="32"/>
      <c r="FN293" s="32"/>
      <c r="FO293" s="32"/>
      <c r="FP293" s="32"/>
      <c r="FQ293" s="32"/>
      <c r="FR293" s="32"/>
      <c r="FS293" s="32"/>
      <c r="FT293" s="32"/>
      <c r="FU293" s="32"/>
      <c r="FV293" s="32"/>
      <c r="FW293" s="32"/>
      <c r="FX293" s="32"/>
      <c r="FY293" s="32"/>
      <c r="FZ293" s="32"/>
      <c r="GA293" s="32"/>
      <c r="GB293" s="32"/>
      <c r="GC293" s="32"/>
      <c r="GD293" s="32"/>
      <c r="GE293" s="32"/>
      <c r="GF293" s="32"/>
      <c r="GG293" s="32"/>
      <c r="GH293" s="32"/>
      <c r="GI293" s="32"/>
      <c r="GJ293" s="32"/>
      <c r="GK293" s="32"/>
      <c r="GL293" s="32"/>
      <c r="GM293" s="32"/>
      <c r="GN293" s="32"/>
      <c r="GO293" s="32"/>
      <c r="GP293" s="32"/>
      <c r="GQ293" s="32"/>
      <c r="GR293" s="32"/>
      <c r="GS293" s="32"/>
      <c r="GT293" s="32"/>
      <c r="GU293" s="32"/>
      <c r="GV293" s="32"/>
      <c r="GW293" s="32"/>
      <c r="GX293" s="32"/>
      <c r="GY293" s="32"/>
      <c r="GZ293" s="32"/>
      <c r="HA293" s="32"/>
      <c r="HB293" s="32"/>
      <c r="HC293" s="32"/>
      <c r="HD293" s="32"/>
      <c r="HE293" s="32"/>
      <c r="HF293" s="32"/>
      <c r="HG293" s="32"/>
      <c r="HH293" s="32"/>
      <c r="HI293" s="32"/>
      <c r="HJ293" s="32"/>
      <c r="HK293" s="32"/>
      <c r="HL293" s="32"/>
      <c r="HM293" s="32"/>
      <c r="HN293" s="32"/>
      <c r="HO293" s="32"/>
      <c r="HP293" s="32"/>
      <c r="HQ293" s="32"/>
      <c r="HR293" s="32"/>
      <c r="HS293" s="32"/>
      <c r="HT293" s="32"/>
      <c r="HU293" s="32"/>
      <c r="HV293" s="32"/>
      <c r="HW293" s="32"/>
      <c r="HX293" s="32"/>
      <c r="HY293" s="32"/>
      <c r="HZ293" s="32"/>
      <c r="IA293" s="32"/>
      <c r="IB293" s="32"/>
      <c r="IC293" s="32"/>
      <c r="ID293" s="32"/>
      <c r="IE293" s="32"/>
      <c r="IF293" s="32"/>
      <c r="IG293" s="32"/>
      <c r="IH293" s="32"/>
      <c r="II293" s="32"/>
      <c r="IJ293" s="32"/>
      <c r="IK293" s="32"/>
      <c r="IL293" s="32"/>
      <c r="IM293" s="32"/>
      <c r="IN293" s="32"/>
      <c r="IO293" s="32"/>
      <c r="IP293" s="32"/>
      <c r="IQ293" s="32"/>
      <c r="IR293" s="32"/>
      <c r="IS293" s="32"/>
      <c r="IT293" s="32"/>
      <c r="IU293" s="32"/>
      <c r="IV293" s="32"/>
      <c r="IW293" s="32"/>
      <c r="IX293" s="32"/>
      <c r="IY293" s="32"/>
      <c r="IZ293" s="32"/>
      <c r="JA293" s="32"/>
      <c r="JB293" s="32"/>
      <c r="JC293" s="32"/>
      <c r="JD293" s="32"/>
      <c r="JE293" s="32"/>
      <c r="JF293" s="32"/>
      <c r="JG293" s="32"/>
      <c r="JH293" s="32"/>
      <c r="JI293" s="32"/>
      <c r="JJ293" s="32"/>
      <c r="JK293" s="32"/>
      <c r="JL293" s="32"/>
      <c r="JM293" s="32"/>
      <c r="JN293" s="32"/>
      <c r="JO293" s="32"/>
      <c r="JP293" s="32"/>
      <c r="JQ293" s="32"/>
      <c r="JR293" s="32"/>
      <c r="JS293" s="32"/>
      <c r="JT293" s="32"/>
      <c r="JU293" s="32"/>
      <c r="JV293" s="32"/>
      <c r="JW293" s="32"/>
      <c r="JX293" s="32"/>
      <c r="JY293" s="32"/>
      <c r="JZ293" s="32"/>
      <c r="KA293" s="32"/>
      <c r="KB293" s="32"/>
      <c r="KC293" s="32"/>
      <c r="KD293" s="32"/>
      <c r="KE293" s="32"/>
      <c r="KF293" s="32"/>
      <c r="KG293" s="32"/>
      <c r="KH293" s="32"/>
      <c r="KI293" s="32"/>
      <c r="KJ293" s="32"/>
      <c r="KK293" s="32"/>
      <c r="KL293" s="32"/>
      <c r="KM293" s="32"/>
      <c r="KN293" s="32"/>
      <c r="KO293" s="32"/>
      <c r="KP293" s="32"/>
      <c r="KQ293" s="32"/>
      <c r="KR293" s="32"/>
      <c r="KS293" s="32"/>
      <c r="KT293" s="32"/>
      <c r="KU293" s="32"/>
      <c r="KV293" s="32"/>
      <c r="KW293" s="32"/>
      <c r="KX293" s="32"/>
      <c r="KY293" s="32"/>
      <c r="KZ293" s="32"/>
      <c r="LA293" s="32"/>
      <c r="LB293" s="32"/>
      <c r="LC293" s="32"/>
      <c r="LD293" s="32"/>
      <c r="LE293" s="32"/>
      <c r="LF293" s="32"/>
      <c r="LG293" s="32"/>
      <c r="LH293" s="32"/>
      <c r="LI293" s="32"/>
      <c r="LJ293" s="32"/>
      <c r="LK293" s="32"/>
      <c r="LL293" s="32"/>
      <c r="LM293" s="32"/>
      <c r="LN293" s="32"/>
      <c r="LO293" s="32"/>
      <c r="LP293" s="32"/>
      <c r="LQ293" s="32"/>
      <c r="LR293" s="32"/>
      <c r="LS293" s="32"/>
      <c r="LT293" s="32"/>
      <c r="LU293" s="32"/>
      <c r="LV293" s="32"/>
      <c r="LW293" s="32"/>
      <c r="LX293" s="32"/>
      <c r="LY293" s="32"/>
      <c r="LZ293" s="32"/>
      <c r="MA293" s="32"/>
      <c r="MB293" s="32"/>
      <c r="MC293" s="32"/>
      <c r="MD293" s="32"/>
      <c r="ME293" s="32"/>
      <c r="MF293" s="32"/>
      <c r="MG293" s="32"/>
      <c r="MH293" s="32"/>
      <c r="MI293" s="32"/>
      <c r="MJ293" s="32"/>
      <c r="MK293" s="32"/>
      <c r="ML293" s="32"/>
      <c r="MM293" s="32"/>
      <c r="MN293" s="32"/>
      <c r="MO293" s="32"/>
      <c r="MP293" s="32"/>
      <c r="MQ293" s="32"/>
      <c r="MR293" s="32"/>
      <c r="MS293" s="32"/>
      <c r="MT293" s="32"/>
      <c r="MU293" s="32"/>
      <c r="MV293" s="32"/>
      <c r="MW293" s="32"/>
      <c r="MX293" s="32"/>
      <c r="MY293" s="32"/>
      <c r="MZ293" s="32"/>
      <c r="NA293" s="32"/>
      <c r="NB293" s="32"/>
      <c r="NC293" s="32"/>
      <c r="ND293" s="32"/>
      <c r="NE293" s="32"/>
      <c r="NF293" s="32"/>
      <c r="NG293" s="32"/>
      <c r="NH293" s="32"/>
      <c r="NI293" s="32"/>
      <c r="NJ293" s="32"/>
      <c r="NK293" s="32"/>
      <c r="NL293" s="32"/>
      <c r="NM293" s="32"/>
      <c r="NN293" s="32"/>
      <c r="NO293" s="32"/>
      <c r="NP293" s="32"/>
      <c r="NQ293" s="32"/>
      <c r="NR293" s="32"/>
      <c r="NS293" s="32"/>
      <c r="NT293" s="32"/>
      <c r="NU293" s="32"/>
      <c r="NV293" s="32"/>
      <c r="NW293" s="32"/>
      <c r="NX293" s="32"/>
      <c r="NY293" s="32"/>
      <c r="NZ293" s="32"/>
      <c r="OA293" s="32"/>
      <c r="OB293" s="32"/>
      <c r="OC293" s="32"/>
      <c r="OD293" s="32"/>
      <c r="OE293" s="32"/>
      <c r="OF293" s="32"/>
      <c r="OG293" s="32"/>
      <c r="OH293" s="32"/>
      <c r="OI293" s="32"/>
      <c r="OJ293" s="32"/>
      <c r="OK293" s="32"/>
      <c r="OL293" s="32"/>
      <c r="OM293" s="32"/>
      <c r="ON293" s="32"/>
      <c r="OO293" s="32"/>
      <c r="OP293" s="32"/>
      <c r="OQ293" s="32"/>
      <c r="OR293" s="32"/>
      <c r="OS293" s="32"/>
      <c r="OT293" s="32"/>
      <c r="OU293" s="32"/>
      <c r="OV293" s="32"/>
      <c r="OW293" s="32"/>
      <c r="OX293" s="32"/>
      <c r="OY293" s="32"/>
      <c r="OZ293" s="32"/>
      <c r="PA293" s="32"/>
      <c r="PB293" s="32"/>
      <c r="PC293" s="32"/>
      <c r="PD293" s="32"/>
      <c r="PE293" s="32"/>
      <c r="PF293" s="32"/>
      <c r="PG293" s="32"/>
      <c r="PH293" s="32"/>
      <c r="PI293" s="32"/>
      <c r="PJ293" s="32"/>
      <c r="PK293" s="32"/>
      <c r="PL293" s="32"/>
      <c r="PM293" s="32"/>
      <c r="PN293" s="32"/>
      <c r="PO293" s="32"/>
      <c r="PP293" s="32"/>
      <c r="PQ293" s="32"/>
      <c r="PR293" s="32"/>
      <c r="PS293" s="32"/>
      <c r="PT293" s="32"/>
      <c r="PU293" s="32"/>
      <c r="PV293" s="32"/>
      <c r="PW293" s="32"/>
      <c r="PX293" s="32"/>
      <c r="PY293" s="32"/>
      <c r="PZ293" s="32"/>
      <c r="QA293" s="32"/>
      <c r="QB293" s="32"/>
      <c r="QC293" s="32"/>
      <c r="QD293" s="32"/>
      <c r="QE293" s="32"/>
      <c r="QF293" s="32"/>
      <c r="QG293" s="32"/>
      <c r="QH293" s="32"/>
      <c r="QI293" s="32"/>
      <c r="QJ293" s="32"/>
      <c r="QK293" s="32"/>
      <c r="QL293" s="32"/>
      <c r="QM293" s="32"/>
      <c r="QN293" s="32"/>
      <c r="QO293" s="32"/>
      <c r="QP293" s="32"/>
      <c r="QQ293" s="32"/>
      <c r="QR293" s="32"/>
      <c r="QS293" s="32"/>
      <c r="QT293" s="32"/>
      <c r="QU293" s="32"/>
      <c r="QV293" s="32"/>
      <c r="QW293" s="32"/>
      <c r="QX293" s="32"/>
      <c r="QY293" s="32"/>
      <c r="QZ293" s="32"/>
      <c r="RA293" s="32"/>
      <c r="RB293" s="32"/>
      <c r="RC293" s="32"/>
      <c r="RD293" s="32"/>
      <c r="RE293" s="32"/>
      <c r="RF293" s="32"/>
      <c r="RG293" s="32"/>
      <c r="RH293" s="32"/>
      <c r="RI293" s="32"/>
      <c r="RJ293" s="32"/>
      <c r="RK293" s="32"/>
      <c r="RL293" s="32"/>
      <c r="RM293" s="32"/>
      <c r="RN293" s="32"/>
      <c r="RO293" s="32"/>
      <c r="RP293" s="32"/>
      <c r="RQ293" s="32"/>
      <c r="RR293" s="32"/>
      <c r="RS293" s="32"/>
      <c r="RT293" s="32"/>
      <c r="RU293" s="32"/>
      <c r="RV293" s="32"/>
      <c r="RW293" s="32"/>
      <c r="RX293" s="32"/>
      <c r="RY293" s="32"/>
      <c r="RZ293" s="32"/>
      <c r="SA293" s="32"/>
      <c r="SB293" s="32"/>
      <c r="SC293" s="32"/>
      <c r="SD293" s="32"/>
      <c r="SE293" s="32"/>
      <c r="SF293" s="32"/>
      <c r="SG293" s="32"/>
      <c r="SH293" s="32"/>
      <c r="SI293" s="32"/>
      <c r="SJ293" s="32"/>
      <c r="SK293" s="32"/>
      <c r="SL293" s="32"/>
      <c r="SM293" s="32"/>
      <c r="SN293" s="32"/>
      <c r="SO293" s="32"/>
      <c r="SP293" s="32"/>
      <c r="SQ293" s="32"/>
      <c r="SR293" s="32"/>
      <c r="SS293" s="32"/>
      <c r="ST293" s="32"/>
      <c r="SU293" s="32"/>
      <c r="SV293" s="32"/>
      <c r="SW293" s="32"/>
      <c r="SX293" s="32"/>
      <c r="SY293" s="32"/>
      <c r="SZ293" s="32"/>
      <c r="TA293" s="32"/>
      <c r="TB293" s="32"/>
      <c r="TC293" s="32"/>
      <c r="TD293" s="32"/>
      <c r="TE293" s="32"/>
      <c r="TF293" s="32"/>
      <c r="TG293" s="32"/>
      <c r="TH293" s="32"/>
      <c r="TI293" s="32"/>
      <c r="TJ293" s="32"/>
      <c r="TK293" s="32"/>
      <c r="TL293" s="32"/>
      <c r="TM293" s="32"/>
      <c r="TN293" s="32"/>
      <c r="TO293" s="32"/>
      <c r="TP293" s="32"/>
      <c r="TQ293" s="32"/>
      <c r="TR293" s="32"/>
      <c r="TS293" s="32"/>
      <c r="TT293" s="32"/>
      <c r="TU293" s="32"/>
      <c r="TV293" s="32"/>
      <c r="TW293" s="32"/>
      <c r="TX293" s="32"/>
      <c r="TY293" s="32"/>
      <c r="TZ293" s="32"/>
      <c r="UA293" s="32"/>
      <c r="UB293" s="32"/>
      <c r="UC293" s="32"/>
      <c r="UD293" s="32"/>
      <c r="UE293" s="32"/>
      <c r="UF293" s="32"/>
      <c r="UG293" s="32"/>
      <c r="UH293" s="32"/>
      <c r="UI293" s="32"/>
      <c r="UJ293" s="32"/>
      <c r="UK293" s="32"/>
      <c r="UL293" s="32"/>
      <c r="UM293" s="32"/>
      <c r="UN293" s="32"/>
      <c r="UO293" s="32"/>
      <c r="UP293" s="32"/>
      <c r="UQ293" s="32"/>
      <c r="UR293" s="32"/>
      <c r="US293" s="32"/>
      <c r="UT293" s="32"/>
      <c r="UU293" s="32"/>
      <c r="UV293" s="32"/>
      <c r="UW293" s="32"/>
      <c r="UX293" s="32"/>
      <c r="UY293" s="32"/>
      <c r="UZ293" s="32"/>
      <c r="VA293" s="32"/>
      <c r="VB293" s="32"/>
      <c r="VC293" s="32"/>
      <c r="VD293" s="32"/>
      <c r="VE293" s="32"/>
      <c r="VF293" s="32"/>
      <c r="VG293" s="32"/>
      <c r="VH293" s="32"/>
      <c r="VI293" s="32"/>
      <c r="VJ293" s="32"/>
      <c r="VK293" s="32"/>
      <c r="VL293" s="32"/>
      <c r="VM293" s="32"/>
      <c r="VN293" s="32"/>
      <c r="VO293" s="32"/>
      <c r="VP293" s="32"/>
      <c r="VQ293" s="32"/>
      <c r="VR293" s="32"/>
      <c r="VS293" s="32"/>
      <c r="VT293" s="32"/>
      <c r="VU293" s="32"/>
      <c r="VV293" s="32"/>
      <c r="VW293" s="32"/>
      <c r="VX293" s="32"/>
      <c r="VY293" s="32"/>
      <c r="VZ293" s="32"/>
      <c r="WA293" s="32"/>
      <c r="WB293" s="32"/>
      <c r="WC293" s="32"/>
      <c r="WD293" s="32"/>
      <c r="WE293" s="32"/>
      <c r="WF293" s="32"/>
      <c r="WG293" s="32"/>
      <c r="WH293" s="32"/>
      <c r="WI293" s="32"/>
      <c r="WJ293" s="32"/>
      <c r="WK293" s="32"/>
      <c r="WL293" s="32"/>
      <c r="WM293" s="32"/>
      <c r="WN293" s="32"/>
      <c r="WO293" s="32"/>
      <c r="WP293" s="32"/>
      <c r="WQ293" s="32"/>
      <c r="WR293" s="32"/>
      <c r="WS293" s="32"/>
      <c r="WT293" s="32"/>
      <c r="WU293" s="32"/>
      <c r="WV293" s="32"/>
      <c r="WW293" s="32"/>
      <c r="WX293" s="32"/>
      <c r="WY293" s="32"/>
      <c r="WZ293" s="32"/>
      <c r="XA293" s="32"/>
      <c r="XB293" s="32"/>
      <c r="XC293" s="32"/>
      <c r="XD293" s="32"/>
      <c r="XE293" s="32"/>
      <c r="XF293" s="32"/>
      <c r="XG293" s="32"/>
      <c r="XH293" s="32"/>
      <c r="XI293" s="32"/>
      <c r="XJ293" s="32"/>
      <c r="XK293" s="32"/>
      <c r="XL293" s="32"/>
      <c r="XM293" s="32"/>
      <c r="XN293" s="32"/>
      <c r="XO293" s="32"/>
      <c r="XP293" s="32"/>
      <c r="XQ293" s="32"/>
      <c r="XR293" s="32"/>
      <c r="XS293" s="32"/>
      <c r="XT293" s="32"/>
      <c r="XU293" s="32"/>
      <c r="XV293" s="32"/>
      <c r="XW293" s="32"/>
      <c r="XX293" s="32"/>
      <c r="XY293" s="32"/>
      <c r="XZ293" s="32"/>
      <c r="YA293" s="32"/>
      <c r="YB293" s="32"/>
      <c r="YC293" s="32"/>
      <c r="YD293" s="32"/>
      <c r="YE293" s="32"/>
      <c r="YF293" s="32"/>
      <c r="YG293" s="32"/>
      <c r="YH293" s="32"/>
      <c r="YI293" s="32"/>
      <c r="YJ293" s="32"/>
      <c r="YK293" s="32"/>
      <c r="YL293" s="32"/>
      <c r="YM293" s="32"/>
      <c r="YN293" s="32"/>
      <c r="YO293" s="32"/>
      <c r="YP293" s="32"/>
      <c r="YQ293" s="32"/>
      <c r="YR293" s="32"/>
      <c r="YS293" s="32"/>
      <c r="YT293" s="32"/>
      <c r="YU293" s="32"/>
      <c r="YV293" s="32"/>
      <c r="YW293" s="32"/>
      <c r="YX293" s="32"/>
      <c r="YY293" s="32"/>
      <c r="YZ293" s="32"/>
      <c r="ZA293" s="32"/>
      <c r="ZB293" s="32"/>
      <c r="ZC293" s="32"/>
      <c r="ZD293" s="32"/>
      <c r="ZE293" s="32"/>
      <c r="ZF293" s="32"/>
      <c r="ZG293" s="32"/>
      <c r="ZH293" s="32"/>
      <c r="ZI293" s="32"/>
      <c r="ZJ293" s="32"/>
      <c r="ZK293" s="32"/>
      <c r="ZL293" s="32"/>
      <c r="ZM293" s="32"/>
      <c r="ZN293" s="32"/>
      <c r="ZO293" s="32"/>
      <c r="ZP293" s="32"/>
      <c r="ZQ293" s="32"/>
      <c r="ZR293" s="32"/>
      <c r="ZS293" s="32"/>
      <c r="ZT293" s="32"/>
      <c r="ZU293" s="32"/>
      <c r="ZV293" s="32"/>
      <c r="ZW293" s="32"/>
      <c r="ZX293" s="32"/>
      <c r="ZY293" s="32"/>
      <c r="ZZ293" s="32"/>
      <c r="AAA293" s="32"/>
      <c r="AAB293" s="32"/>
      <c r="AAC293" s="32"/>
      <c r="AAD293" s="32"/>
      <c r="AAE293" s="32"/>
      <c r="AAF293" s="32"/>
      <c r="AAG293" s="32"/>
      <c r="AAH293" s="32"/>
      <c r="AAI293" s="32"/>
      <c r="AAJ293" s="32"/>
      <c r="AAK293" s="32"/>
      <c r="AAL293" s="32"/>
      <c r="AAM293" s="32"/>
      <c r="AAN293" s="32"/>
      <c r="AAO293" s="32"/>
      <c r="AAP293" s="32"/>
      <c r="AAQ293" s="32"/>
      <c r="AAR293" s="32"/>
      <c r="AAS293" s="32"/>
      <c r="AAT293" s="32"/>
      <c r="AAU293" s="32"/>
      <c r="AAV293" s="32"/>
      <c r="AAW293" s="32"/>
      <c r="AAX293" s="32"/>
      <c r="AAY293" s="32"/>
      <c r="AAZ293" s="32"/>
      <c r="ABA293" s="32"/>
      <c r="ABB293" s="32"/>
      <c r="ABC293" s="32"/>
      <c r="ABD293" s="32"/>
      <c r="ABE293" s="32"/>
      <c r="ABF293" s="32"/>
      <c r="ABG293" s="32"/>
      <c r="ABH293" s="32"/>
      <c r="ABI293" s="32"/>
      <c r="ABJ293" s="32"/>
      <c r="ABK293" s="32"/>
      <c r="ABL293" s="32"/>
      <c r="ABM293" s="32"/>
      <c r="ABN293" s="32"/>
      <c r="ABO293" s="32"/>
      <c r="ABP293" s="32"/>
      <c r="ABQ293" s="32"/>
      <c r="ABR293" s="32"/>
      <c r="ABS293" s="32"/>
      <c r="ABT293" s="32"/>
      <c r="ABU293" s="32"/>
      <c r="ABV293" s="32"/>
      <c r="ABW293" s="32"/>
      <c r="ABX293" s="32"/>
      <c r="ABY293" s="32"/>
      <c r="ABZ293" s="32"/>
      <c r="ACA293" s="32"/>
      <c r="ACB293" s="32"/>
      <c r="ACC293" s="32"/>
      <c r="ACD293" s="32"/>
      <c r="ACE293" s="32"/>
      <c r="ACF293" s="32"/>
      <c r="ACG293" s="32"/>
      <c r="ACH293" s="32"/>
      <c r="ACI293" s="32"/>
      <c r="ACJ293" s="32"/>
      <c r="ACK293" s="32"/>
      <c r="ACL293" s="32"/>
      <c r="ACM293" s="32"/>
      <c r="ACN293" s="32"/>
      <c r="ACO293" s="32"/>
      <c r="ACP293" s="32"/>
      <c r="ACQ293" s="32"/>
      <c r="ACR293" s="32"/>
      <c r="ACS293" s="32"/>
      <c r="ACT293" s="32"/>
      <c r="ACU293" s="32"/>
      <c r="ACV293" s="32"/>
      <c r="ACW293" s="32"/>
      <c r="ACX293" s="32"/>
      <c r="ACY293" s="32"/>
      <c r="ACZ293" s="32"/>
      <c r="ADA293" s="32"/>
      <c r="ADB293" s="32"/>
      <c r="ADC293" s="32"/>
      <c r="ADD293" s="32"/>
      <c r="ADE293" s="32"/>
      <c r="ADF293" s="32"/>
      <c r="ADG293" s="32"/>
      <c r="ADH293" s="32"/>
      <c r="ADI293" s="32"/>
      <c r="ADJ293" s="32"/>
      <c r="ADK293" s="32"/>
      <c r="ADL293" s="32"/>
      <c r="ADM293" s="32"/>
      <c r="ADN293" s="32"/>
      <c r="ADO293" s="32"/>
      <c r="ADP293" s="32"/>
      <c r="ADQ293" s="32"/>
      <c r="ADR293" s="32"/>
      <c r="ADS293" s="32"/>
      <c r="ADT293" s="32"/>
      <c r="ADU293" s="32"/>
      <c r="ADV293" s="32"/>
      <c r="ADW293" s="32"/>
      <c r="ADX293" s="32"/>
      <c r="ADY293" s="32"/>
      <c r="ADZ293" s="32"/>
      <c r="AEA293" s="32"/>
      <c r="AEB293" s="32"/>
      <c r="AEC293" s="32"/>
      <c r="AED293" s="32"/>
      <c r="AEE293" s="32"/>
      <c r="AEF293" s="32"/>
      <c r="AEG293" s="32"/>
      <c r="AEH293" s="32"/>
      <c r="AEI293" s="32"/>
      <c r="AEJ293" s="32"/>
      <c r="AEK293" s="32"/>
      <c r="AEL293" s="32"/>
      <c r="AEM293" s="32"/>
      <c r="AEN293" s="32"/>
      <c r="AEO293" s="32"/>
      <c r="AEP293" s="32"/>
      <c r="AEQ293" s="32"/>
      <c r="AER293" s="32"/>
      <c r="AES293" s="32"/>
      <c r="AET293" s="32"/>
      <c r="AEU293" s="32"/>
      <c r="AEV293" s="32"/>
      <c r="AEW293" s="32"/>
      <c r="AEX293" s="32"/>
      <c r="AEY293" s="32"/>
      <c r="AEZ293" s="32"/>
      <c r="AFA293" s="32"/>
      <c r="AFB293" s="32"/>
      <c r="AFC293" s="32"/>
      <c r="AFD293" s="32"/>
      <c r="AFE293" s="32"/>
      <c r="AFF293" s="32"/>
      <c r="AFG293" s="32"/>
      <c r="AFH293" s="32"/>
      <c r="AFI293" s="32"/>
      <c r="AFJ293" s="32"/>
      <c r="AFK293" s="32"/>
      <c r="AFL293" s="32"/>
      <c r="AFM293" s="32"/>
      <c r="AFN293" s="32"/>
      <c r="AFO293" s="32"/>
      <c r="AFP293" s="32"/>
      <c r="AFQ293" s="32"/>
      <c r="AFR293" s="32"/>
      <c r="AFS293" s="32"/>
      <c r="AFT293" s="32"/>
      <c r="AFU293" s="32"/>
      <c r="AFV293" s="32"/>
      <c r="AFW293" s="32"/>
      <c r="AFX293" s="32"/>
      <c r="AFY293" s="32"/>
      <c r="AFZ293" s="32"/>
      <c r="AGA293" s="32"/>
      <c r="AGB293" s="32"/>
      <c r="AGC293" s="32"/>
      <c r="AGD293" s="32"/>
      <c r="AGE293" s="32"/>
      <c r="AGF293" s="32"/>
      <c r="AGG293" s="32"/>
      <c r="AGH293" s="32"/>
      <c r="AGI293" s="32"/>
      <c r="AGJ293" s="32"/>
      <c r="AGK293" s="32"/>
      <c r="AGL293" s="32"/>
      <c r="AGM293" s="32"/>
      <c r="AGN293" s="32"/>
      <c r="AGO293" s="32"/>
      <c r="AGP293" s="32"/>
      <c r="AGQ293" s="32"/>
      <c r="AGR293" s="32"/>
      <c r="AGS293" s="32"/>
      <c r="AGT293" s="32"/>
      <c r="AGU293" s="32"/>
      <c r="AGV293" s="32"/>
      <c r="AGW293" s="32"/>
      <c r="AGX293" s="32"/>
      <c r="AGY293" s="32"/>
      <c r="AGZ293" s="32"/>
      <c r="AHA293" s="32"/>
      <c r="AHB293" s="32"/>
      <c r="AHC293" s="32"/>
      <c r="AHD293" s="32"/>
      <c r="AHE293" s="32"/>
      <c r="AHF293" s="32"/>
      <c r="AHG293" s="32"/>
      <c r="AHH293" s="32"/>
      <c r="AHI293" s="32"/>
      <c r="AHJ293" s="32"/>
      <c r="AHK293" s="32"/>
      <c r="AHL293" s="32"/>
      <c r="AHM293" s="32"/>
      <c r="AHN293" s="32"/>
      <c r="AHO293" s="32"/>
      <c r="AHP293" s="32"/>
      <c r="AHQ293" s="32"/>
      <c r="AHR293" s="32"/>
      <c r="AHS293" s="32"/>
      <c r="AHT293" s="32"/>
      <c r="AHU293" s="32"/>
      <c r="AHV293" s="32"/>
      <c r="AHW293" s="32"/>
      <c r="AHX293" s="32"/>
      <c r="AHY293" s="32"/>
      <c r="AHZ293" s="32"/>
      <c r="AIA293" s="32"/>
      <c r="AIB293" s="32"/>
      <c r="AIC293" s="32"/>
      <c r="AID293" s="32"/>
      <c r="AIE293" s="32"/>
      <c r="AIF293" s="32"/>
      <c r="AIG293" s="32"/>
      <c r="AIH293" s="32"/>
      <c r="AII293" s="32"/>
      <c r="AIJ293" s="32"/>
      <c r="AIK293" s="32"/>
      <c r="AIL293" s="32"/>
      <c r="AIM293" s="32"/>
      <c r="AIN293" s="32"/>
      <c r="AIO293" s="32"/>
      <c r="AIP293" s="32"/>
      <c r="AIQ293" s="32"/>
      <c r="AIR293" s="32"/>
      <c r="AIS293" s="32"/>
      <c r="AIT293" s="32"/>
      <c r="AIU293" s="32"/>
      <c r="AIV293" s="32"/>
      <c r="AIW293" s="32"/>
      <c r="AIX293" s="32"/>
      <c r="AIY293" s="32"/>
      <c r="AIZ293" s="32"/>
      <c r="AJA293" s="32"/>
      <c r="AJB293" s="32"/>
      <c r="AJC293" s="32"/>
      <c r="AJD293" s="32"/>
      <c r="AJE293" s="32"/>
      <c r="AJF293" s="32"/>
      <c r="AJG293" s="32"/>
      <c r="AJH293" s="32"/>
      <c r="AJI293" s="32"/>
      <c r="AJJ293" s="32"/>
      <c r="AJK293" s="32"/>
      <c r="AJL293" s="32"/>
      <c r="AJM293" s="32"/>
      <c r="AJN293" s="32"/>
      <c r="AJO293" s="32"/>
      <c r="AJP293" s="32"/>
      <c r="AJQ293" s="32"/>
      <c r="AJR293" s="32"/>
      <c r="AJS293" s="32"/>
      <c r="AJT293" s="32"/>
      <c r="AJU293" s="32"/>
      <c r="AJV293" s="32"/>
      <c r="AJW293" s="32"/>
      <c r="AJX293" s="32"/>
      <c r="AJY293" s="32"/>
      <c r="AJZ293" s="32"/>
      <c r="AKA293" s="32"/>
      <c r="AKB293" s="32"/>
      <c r="AKC293" s="32"/>
      <c r="AKD293" s="32"/>
      <c r="AKE293" s="32"/>
      <c r="AKF293" s="32"/>
      <c r="AKG293" s="32"/>
      <c r="AKH293" s="32"/>
      <c r="AKI293" s="32"/>
      <c r="AKJ293" s="32"/>
      <c r="AKK293" s="32"/>
      <c r="AKL293" s="32"/>
      <c r="AKM293" s="32"/>
      <c r="AKN293" s="32"/>
      <c r="AKO293" s="32"/>
      <c r="AKP293" s="32"/>
      <c r="AKQ293" s="32"/>
      <c r="AKR293" s="32"/>
      <c r="AKS293" s="32"/>
      <c r="AKT293" s="32"/>
      <c r="AKU293" s="32"/>
      <c r="AKV293" s="32"/>
      <c r="AKW293" s="32"/>
      <c r="AKX293" s="32"/>
      <c r="AKY293" s="32"/>
      <c r="AKZ293" s="32"/>
      <c r="ALA293" s="32"/>
      <c r="ALB293" s="32"/>
      <c r="ALC293" s="32"/>
      <c r="ALD293" s="32"/>
      <c r="ALE293" s="32"/>
      <c r="ALF293" s="32"/>
      <c r="ALG293" s="32"/>
      <c r="ALH293" s="32"/>
      <c r="ALI293" s="32"/>
      <c r="ALJ293" s="32"/>
      <c r="ALK293" s="32"/>
      <c r="ALL293" s="32"/>
      <c r="ALM293" s="32"/>
      <c r="ALN293" s="32"/>
      <c r="ALO293" s="32"/>
      <c r="ALP293" s="32"/>
      <c r="ALQ293" s="32"/>
      <c r="ALR293" s="32"/>
      <c r="ALS293" s="32"/>
      <c r="ALT293" s="32"/>
      <c r="ALU293" s="32"/>
      <c r="ALV293" s="32"/>
      <c r="ALW293" s="32"/>
      <c r="ALX293" s="32"/>
      <c r="ALY293" s="32"/>
      <c r="ALZ293" s="32"/>
      <c r="AMA293" s="32"/>
      <c r="AMB293" s="32"/>
      <c r="AMC293" s="32"/>
      <c r="AMD293" s="32"/>
      <c r="AME293" s="32"/>
      <c r="AMF293" s="32"/>
      <c r="AMG293" s="32"/>
      <c r="AMH293" s="32"/>
      <c r="AMI293" s="32"/>
      <c r="AMJ293" s="32"/>
      <c r="AMK293" s="32"/>
      <c r="AML293" s="32"/>
      <c r="AMM293" s="32"/>
      <c r="AMN293" s="32"/>
      <c r="AMO293" s="32"/>
      <c r="AMP293" s="32"/>
      <c r="AMQ293" s="32"/>
      <c r="AMR293" s="32"/>
      <c r="AMS293" s="32"/>
      <c r="AMT293" s="32"/>
      <c r="AMU293" s="32"/>
      <c r="AMV293" s="32"/>
      <c r="AMW293" s="32"/>
    </row>
    <row r="294" spans="1:1037" ht="39.75" hidden="1" thickTop="1" thickBot="1" x14ac:dyDescent="0.25">
      <c r="A294" s="23" t="s">
        <v>201</v>
      </c>
      <c r="B294" s="23" t="s">
        <v>141</v>
      </c>
      <c r="C294" s="23" t="s">
        <v>289</v>
      </c>
      <c r="D294" s="23" t="s">
        <v>83</v>
      </c>
      <c r="E294" s="23" t="s">
        <v>1053</v>
      </c>
      <c r="F294" s="23" t="s">
        <v>1057</v>
      </c>
      <c r="G294" s="23" t="s">
        <v>1055</v>
      </c>
      <c r="H294" s="23" t="s">
        <v>1055</v>
      </c>
      <c r="I294" s="24" t="s">
        <v>273</v>
      </c>
      <c r="J294" s="189" t="str">
        <f>+VLOOKUP(I294,Feuil1!A:C,2,FALSE)</f>
        <v>R10-1-2-4</v>
      </c>
      <c r="K294" s="24" t="s">
        <v>378</v>
      </c>
      <c r="L294" s="29"/>
      <c r="M294" s="59">
        <v>3</v>
      </c>
      <c r="N294" s="60">
        <v>2</v>
      </c>
      <c r="O294" s="42">
        <f t="shared" si="20"/>
        <v>6</v>
      </c>
      <c r="P294" s="42">
        <f t="shared" si="21"/>
        <v>2</v>
      </c>
      <c r="Q294" s="44"/>
      <c r="R294" s="59">
        <v>5</v>
      </c>
      <c r="S294" s="25"/>
      <c r="T294" s="59">
        <v>5</v>
      </c>
      <c r="U294" s="25"/>
      <c r="V294" s="59">
        <v>5</v>
      </c>
      <c r="W294" s="41">
        <f t="shared" si="22"/>
        <v>15</v>
      </c>
      <c r="X294" s="50">
        <f t="shared" si="23"/>
        <v>1</v>
      </c>
      <c r="Y294" s="52">
        <f t="shared" si="24"/>
        <v>2</v>
      </c>
      <c r="Z294" s="23"/>
      <c r="AA294" s="57" t="s">
        <v>1619</v>
      </c>
      <c r="AB294" s="221">
        <v>45078</v>
      </c>
      <c r="AC294" s="23"/>
      <c r="AD294" s="23"/>
    </row>
    <row r="295" spans="1:1037" ht="65.25" hidden="1" thickTop="1" thickBot="1" x14ac:dyDescent="0.25">
      <c r="A295" s="23" t="s">
        <v>201</v>
      </c>
      <c r="B295" s="23" t="s">
        <v>141</v>
      </c>
      <c r="C295" s="23" t="s">
        <v>289</v>
      </c>
      <c r="D295" s="23" t="s">
        <v>83</v>
      </c>
      <c r="E295" s="23" t="s">
        <v>1053</v>
      </c>
      <c r="F295" s="23" t="s">
        <v>1057</v>
      </c>
      <c r="G295" s="23" t="s">
        <v>1055</v>
      </c>
      <c r="H295" s="23" t="s">
        <v>1055</v>
      </c>
      <c r="I295" s="24" t="s">
        <v>143</v>
      </c>
      <c r="J295" s="189" t="str">
        <f>+VLOOKUP(I295,Feuil1!A:C,2,FALSE)</f>
        <v>R2-2-1-8</v>
      </c>
      <c r="K295" s="24" t="s">
        <v>379</v>
      </c>
      <c r="L295" s="29"/>
      <c r="M295" s="59">
        <v>3</v>
      </c>
      <c r="N295" s="60">
        <v>2</v>
      </c>
      <c r="O295" s="42">
        <f t="shared" si="20"/>
        <v>6</v>
      </c>
      <c r="P295" s="42">
        <f t="shared" si="21"/>
        <v>2</v>
      </c>
      <c r="Q295" s="44" t="s">
        <v>277</v>
      </c>
      <c r="R295" s="59">
        <v>5</v>
      </c>
      <c r="S295" s="25" t="s">
        <v>276</v>
      </c>
      <c r="T295" s="59">
        <v>5</v>
      </c>
      <c r="U295" s="25" t="s">
        <v>326</v>
      </c>
      <c r="V295" s="59">
        <v>5</v>
      </c>
      <c r="W295" s="41">
        <f t="shared" si="22"/>
        <v>15</v>
      </c>
      <c r="X295" s="50">
        <f t="shared" si="23"/>
        <v>1</v>
      </c>
      <c r="Y295" s="52">
        <f t="shared" si="24"/>
        <v>2</v>
      </c>
      <c r="Z295" s="23"/>
      <c r="AA295" s="57" t="s">
        <v>1619</v>
      </c>
      <c r="AB295" s="221">
        <v>45078</v>
      </c>
      <c r="AC295" s="23"/>
      <c r="AD295" s="23"/>
    </row>
    <row r="296" spans="1:1037" ht="52.5" hidden="1" thickTop="1" thickBot="1" x14ac:dyDescent="0.25">
      <c r="A296" s="23" t="s">
        <v>201</v>
      </c>
      <c r="B296" s="23" t="s">
        <v>141</v>
      </c>
      <c r="C296" s="23" t="s">
        <v>289</v>
      </c>
      <c r="D296" s="23" t="s">
        <v>83</v>
      </c>
      <c r="E296" s="23" t="s">
        <v>1053</v>
      </c>
      <c r="F296" s="23" t="s">
        <v>1057</v>
      </c>
      <c r="G296" s="23" t="s">
        <v>1055</v>
      </c>
      <c r="H296" s="23" t="s">
        <v>1055</v>
      </c>
      <c r="I296" s="24" t="s">
        <v>143</v>
      </c>
      <c r="J296" s="189" t="str">
        <f>+VLOOKUP(I296,Feuil1!A:C,2,FALSE)</f>
        <v>R2-2-1-8</v>
      </c>
      <c r="K296" s="24" t="s">
        <v>274</v>
      </c>
      <c r="L296" s="29"/>
      <c r="M296" s="59">
        <v>3</v>
      </c>
      <c r="N296" s="60">
        <v>2</v>
      </c>
      <c r="O296" s="42">
        <f t="shared" si="20"/>
        <v>6</v>
      </c>
      <c r="P296" s="42">
        <f t="shared" si="21"/>
        <v>2</v>
      </c>
      <c r="Q296" s="44"/>
      <c r="R296" s="59">
        <v>5</v>
      </c>
      <c r="S296" s="25"/>
      <c r="T296" s="59">
        <v>5</v>
      </c>
      <c r="U296" s="25"/>
      <c r="V296" s="59">
        <v>5</v>
      </c>
      <c r="W296" s="41">
        <f t="shared" si="22"/>
        <v>15</v>
      </c>
      <c r="X296" s="50">
        <f t="shared" si="23"/>
        <v>1</v>
      </c>
      <c r="Y296" s="52">
        <f t="shared" si="24"/>
        <v>2</v>
      </c>
      <c r="Z296" s="23"/>
      <c r="AA296" s="57" t="s">
        <v>1619</v>
      </c>
      <c r="AB296" s="221">
        <v>45078</v>
      </c>
      <c r="AC296" s="23"/>
      <c r="AD296" s="23" t="s">
        <v>1533</v>
      </c>
    </row>
    <row r="297" spans="1:1037" ht="39.75" hidden="1" thickTop="1" thickBot="1" x14ac:dyDescent="0.25">
      <c r="A297" s="23" t="s">
        <v>201</v>
      </c>
      <c r="B297" s="23" t="s">
        <v>141</v>
      </c>
      <c r="C297" s="23" t="s">
        <v>289</v>
      </c>
      <c r="D297" s="23" t="s">
        <v>83</v>
      </c>
      <c r="E297" s="23" t="s">
        <v>1053</v>
      </c>
      <c r="F297" s="23" t="s">
        <v>1057</v>
      </c>
      <c r="G297" s="23" t="s">
        <v>1055</v>
      </c>
      <c r="H297" s="23" t="s">
        <v>1055</v>
      </c>
      <c r="I297" s="24" t="s">
        <v>143</v>
      </c>
      <c r="J297" s="189" t="str">
        <f>+VLOOKUP(I297,Feuil1!A:C,2,FALSE)</f>
        <v>R2-2-1-8</v>
      </c>
      <c r="K297" s="24" t="s">
        <v>275</v>
      </c>
      <c r="L297" s="29"/>
      <c r="M297" s="59">
        <v>3</v>
      </c>
      <c r="N297" s="60">
        <v>2</v>
      </c>
      <c r="O297" s="42">
        <f t="shared" si="20"/>
        <v>6</v>
      </c>
      <c r="P297" s="42">
        <f t="shared" si="21"/>
        <v>2</v>
      </c>
      <c r="Q297" s="44"/>
      <c r="R297" s="59">
        <v>5</v>
      </c>
      <c r="S297" s="25"/>
      <c r="T297" s="59">
        <v>5</v>
      </c>
      <c r="U297" s="25"/>
      <c r="V297" s="59">
        <v>5</v>
      </c>
      <c r="W297" s="41">
        <f t="shared" si="22"/>
        <v>15</v>
      </c>
      <c r="X297" s="50">
        <f t="shared" si="23"/>
        <v>1</v>
      </c>
      <c r="Y297" s="52">
        <f t="shared" si="24"/>
        <v>2</v>
      </c>
      <c r="Z297" s="23"/>
      <c r="AA297" s="57" t="s">
        <v>1619</v>
      </c>
      <c r="AB297" s="221">
        <v>45078</v>
      </c>
      <c r="AC297" s="23"/>
      <c r="AD297" s="23"/>
    </row>
    <row r="298" spans="1:1037" ht="65.25" hidden="1" thickTop="1" thickBot="1" x14ac:dyDescent="0.25">
      <c r="A298" s="23" t="s">
        <v>201</v>
      </c>
      <c r="B298" s="23" t="s">
        <v>141</v>
      </c>
      <c r="C298" s="23" t="s">
        <v>289</v>
      </c>
      <c r="D298" s="23" t="s">
        <v>83</v>
      </c>
      <c r="E298" s="23" t="s">
        <v>1053</v>
      </c>
      <c r="F298" s="23" t="s">
        <v>1057</v>
      </c>
      <c r="G298" s="23" t="s">
        <v>1055</v>
      </c>
      <c r="H298" s="23" t="s">
        <v>1055</v>
      </c>
      <c r="I298" s="24" t="s">
        <v>278</v>
      </c>
      <c r="J298" s="189" t="str">
        <f>+VLOOKUP(I298,Feuil1!A:C,2,FALSE)</f>
        <v>R10-1-2-11</v>
      </c>
      <c r="K298" s="24" t="s">
        <v>383</v>
      </c>
      <c r="L298" s="29"/>
      <c r="M298" s="59">
        <v>3</v>
      </c>
      <c r="N298" s="60">
        <v>2</v>
      </c>
      <c r="O298" s="42">
        <f t="shared" si="20"/>
        <v>6</v>
      </c>
      <c r="P298" s="42">
        <f t="shared" si="21"/>
        <v>2</v>
      </c>
      <c r="Q298" s="44"/>
      <c r="R298" s="59">
        <v>5</v>
      </c>
      <c r="S298" s="25"/>
      <c r="T298" s="59">
        <v>5</v>
      </c>
      <c r="U298" s="25"/>
      <c r="V298" s="59">
        <v>5</v>
      </c>
      <c r="W298" s="41">
        <f t="shared" si="22"/>
        <v>15</v>
      </c>
      <c r="X298" s="50">
        <f t="shared" si="23"/>
        <v>1</v>
      </c>
      <c r="Y298" s="52">
        <f t="shared" si="24"/>
        <v>2</v>
      </c>
      <c r="Z298" s="23"/>
      <c r="AA298" s="57" t="s">
        <v>1620</v>
      </c>
      <c r="AB298" s="221">
        <v>45078</v>
      </c>
      <c r="AC298" s="23"/>
      <c r="AD298" s="23" t="s">
        <v>1534</v>
      </c>
    </row>
    <row r="299" spans="1:1037" ht="65.25" hidden="1" thickTop="1" thickBot="1" x14ac:dyDescent="0.25">
      <c r="A299" s="23" t="s">
        <v>201</v>
      </c>
      <c r="B299" s="23" t="s">
        <v>141</v>
      </c>
      <c r="C299" s="23" t="s">
        <v>289</v>
      </c>
      <c r="D299" s="23" t="s">
        <v>83</v>
      </c>
      <c r="E299" s="23" t="s">
        <v>1053</v>
      </c>
      <c r="F299" s="23" t="s">
        <v>1057</v>
      </c>
      <c r="G299" s="23" t="s">
        <v>1055</v>
      </c>
      <c r="H299" s="23" t="s">
        <v>1055</v>
      </c>
      <c r="I299" s="24" t="s">
        <v>278</v>
      </c>
      <c r="J299" s="189" t="str">
        <f>+VLOOKUP(I299,Feuil1!A:C,2,FALSE)</f>
        <v>R10-1-2-11</v>
      </c>
      <c r="K299" s="24" t="s">
        <v>279</v>
      </c>
      <c r="L299" s="29"/>
      <c r="M299" s="59">
        <v>3</v>
      </c>
      <c r="N299" s="60">
        <v>2</v>
      </c>
      <c r="O299" s="42">
        <f t="shared" si="20"/>
        <v>6</v>
      </c>
      <c r="P299" s="42">
        <f t="shared" si="21"/>
        <v>2</v>
      </c>
      <c r="Q299" s="44"/>
      <c r="R299" s="59">
        <v>5</v>
      </c>
      <c r="S299" s="25"/>
      <c r="T299" s="59">
        <v>5</v>
      </c>
      <c r="U299" s="25"/>
      <c r="V299" s="59">
        <v>5</v>
      </c>
      <c r="W299" s="41">
        <f t="shared" si="22"/>
        <v>15</v>
      </c>
      <c r="X299" s="50">
        <f t="shared" si="23"/>
        <v>1</v>
      </c>
      <c r="Y299" s="52">
        <f t="shared" si="24"/>
        <v>2</v>
      </c>
      <c r="Z299" s="23"/>
      <c r="AA299" s="57" t="s">
        <v>1620</v>
      </c>
      <c r="AB299" s="221">
        <v>45078</v>
      </c>
      <c r="AC299" s="23"/>
      <c r="AD299" s="23"/>
    </row>
    <row r="300" spans="1:1037" ht="65.25" hidden="1" thickTop="1" thickBot="1" x14ac:dyDescent="0.25">
      <c r="A300" s="23" t="s">
        <v>201</v>
      </c>
      <c r="B300" s="23" t="s">
        <v>141</v>
      </c>
      <c r="C300" s="23" t="s">
        <v>290</v>
      </c>
      <c r="D300" s="23" t="s">
        <v>83</v>
      </c>
      <c r="E300" s="23" t="s">
        <v>1053</v>
      </c>
      <c r="F300" s="23" t="s">
        <v>1057</v>
      </c>
      <c r="G300" s="23" t="s">
        <v>1055</v>
      </c>
      <c r="H300" s="23" t="s">
        <v>1055</v>
      </c>
      <c r="I300" s="24" t="s">
        <v>385</v>
      </c>
      <c r="J300" s="189" t="str">
        <f>+VLOOKUP(I300,Feuil1!A:C,2,FALSE)</f>
        <v>R10-1-3-1</v>
      </c>
      <c r="K300" s="24" t="s">
        <v>389</v>
      </c>
      <c r="L300" s="29"/>
      <c r="M300" s="59">
        <v>3</v>
      </c>
      <c r="N300" s="60">
        <v>2</v>
      </c>
      <c r="O300" s="42">
        <f t="shared" si="20"/>
        <v>6</v>
      </c>
      <c r="P300" s="42">
        <f t="shared" si="21"/>
        <v>2</v>
      </c>
      <c r="Q300" s="44"/>
      <c r="R300" s="59">
        <v>4</v>
      </c>
      <c r="S300" s="25"/>
      <c r="T300" s="59">
        <v>5</v>
      </c>
      <c r="U300" s="25"/>
      <c r="V300" s="59">
        <v>4</v>
      </c>
      <c r="W300" s="41">
        <f t="shared" si="22"/>
        <v>13</v>
      </c>
      <c r="X300" s="50">
        <f t="shared" si="23"/>
        <v>1</v>
      </c>
      <c r="Y300" s="52">
        <f t="shared" si="24"/>
        <v>2</v>
      </c>
      <c r="Z300" s="23"/>
      <c r="AA300" s="57" t="s">
        <v>1620</v>
      </c>
      <c r="AB300" s="221">
        <v>45078</v>
      </c>
      <c r="AC300" s="23"/>
      <c r="AD300" s="23"/>
    </row>
    <row r="301" spans="1:1037" ht="78" hidden="1" thickTop="1" thickBot="1" x14ac:dyDescent="0.25">
      <c r="A301" s="23" t="s">
        <v>201</v>
      </c>
      <c r="B301" s="23" t="s">
        <v>141</v>
      </c>
      <c r="C301" s="23" t="s">
        <v>290</v>
      </c>
      <c r="D301" s="23" t="s">
        <v>83</v>
      </c>
      <c r="E301" s="23" t="s">
        <v>1053</v>
      </c>
      <c r="F301" s="23" t="s">
        <v>1057</v>
      </c>
      <c r="G301" s="23" t="s">
        <v>1055</v>
      </c>
      <c r="H301" s="23" t="s">
        <v>1055</v>
      </c>
      <c r="I301" s="24" t="s">
        <v>282</v>
      </c>
      <c r="J301" s="189" t="str">
        <f>+VLOOKUP(I301,Feuil1!A:C,2,FALSE)</f>
        <v>R10-1-3-3</v>
      </c>
      <c r="K301" s="24" t="s">
        <v>75</v>
      </c>
      <c r="L301" s="29"/>
      <c r="M301" s="59">
        <v>3</v>
      </c>
      <c r="N301" s="60">
        <v>2</v>
      </c>
      <c r="O301" s="42">
        <f t="shared" si="20"/>
        <v>6</v>
      </c>
      <c r="P301" s="42">
        <f t="shared" si="21"/>
        <v>2</v>
      </c>
      <c r="Q301" s="44" t="s">
        <v>283</v>
      </c>
      <c r="R301" s="59">
        <v>5</v>
      </c>
      <c r="S301" s="25" t="s">
        <v>390</v>
      </c>
      <c r="T301" s="59">
        <v>5</v>
      </c>
      <c r="U301" s="25" t="s">
        <v>326</v>
      </c>
      <c r="V301" s="59">
        <v>5</v>
      </c>
      <c r="W301" s="41">
        <f t="shared" si="22"/>
        <v>15</v>
      </c>
      <c r="X301" s="50">
        <f t="shared" si="23"/>
        <v>1</v>
      </c>
      <c r="Y301" s="52">
        <f t="shared" si="24"/>
        <v>2</v>
      </c>
      <c r="Z301" s="23"/>
      <c r="AA301" s="57" t="s">
        <v>1621</v>
      </c>
      <c r="AB301" s="221">
        <v>45078</v>
      </c>
      <c r="AC301" s="23"/>
      <c r="AD301" s="23"/>
    </row>
    <row r="302" spans="1:1037" ht="154.5" hidden="1" thickTop="1" thickBot="1" x14ac:dyDescent="0.25">
      <c r="A302" s="23" t="s">
        <v>50</v>
      </c>
      <c r="B302" s="23" t="s">
        <v>141</v>
      </c>
      <c r="C302" s="23" t="s">
        <v>142</v>
      </c>
      <c r="D302" s="23" t="s">
        <v>83</v>
      </c>
      <c r="E302" s="23" t="s">
        <v>1051</v>
      </c>
      <c r="F302" s="23" t="s">
        <v>1085</v>
      </c>
      <c r="G302" s="23" t="s">
        <v>1085</v>
      </c>
      <c r="H302" s="23" t="s">
        <v>1066</v>
      </c>
      <c r="I302" s="24" t="s">
        <v>214</v>
      </c>
      <c r="J302" s="189" t="str">
        <f>+VLOOKUP(I302,Feuil1!A:C,2,FALSE)</f>
        <v>R2-2-4-1</v>
      </c>
      <c r="K302" s="24" t="s">
        <v>215</v>
      </c>
      <c r="L302" s="29"/>
      <c r="M302" s="59">
        <v>4</v>
      </c>
      <c r="N302" s="60">
        <v>1</v>
      </c>
      <c r="O302" s="42">
        <f t="shared" si="20"/>
        <v>4</v>
      </c>
      <c r="P302" s="42">
        <f t="shared" si="21"/>
        <v>2</v>
      </c>
      <c r="Q302" s="44" t="s">
        <v>1575</v>
      </c>
      <c r="R302" s="59">
        <v>5</v>
      </c>
      <c r="S302" s="25"/>
      <c r="T302" s="59">
        <v>5</v>
      </c>
      <c r="U302" s="25" t="s">
        <v>202</v>
      </c>
      <c r="V302" s="59">
        <v>5</v>
      </c>
      <c r="W302" s="41">
        <f t="shared" si="22"/>
        <v>15</v>
      </c>
      <c r="X302" s="50">
        <f t="shared" si="23"/>
        <v>1</v>
      </c>
      <c r="Y302" s="52">
        <f t="shared" si="24"/>
        <v>2</v>
      </c>
      <c r="Z302" s="23"/>
      <c r="AA302" s="55"/>
      <c r="AB302" s="23"/>
      <c r="AC302" s="23"/>
      <c r="AD302" s="23"/>
    </row>
    <row r="303" spans="1:1037" ht="27" hidden="1" thickTop="1" thickBot="1" x14ac:dyDescent="0.25">
      <c r="A303" s="23" t="s">
        <v>50</v>
      </c>
      <c r="B303" s="23" t="s">
        <v>141</v>
      </c>
      <c r="C303" s="23" t="s">
        <v>142</v>
      </c>
      <c r="D303" s="23" t="s">
        <v>83</v>
      </c>
      <c r="E303" s="23" t="s">
        <v>1051</v>
      </c>
      <c r="F303" s="23" t="s">
        <v>1085</v>
      </c>
      <c r="G303" s="23" t="s">
        <v>1085</v>
      </c>
      <c r="H303" s="23" t="s">
        <v>1066</v>
      </c>
      <c r="I303" s="24" t="s">
        <v>214</v>
      </c>
      <c r="J303" s="189" t="str">
        <f>+VLOOKUP(I303,Feuil1!A:C,2,FALSE)</f>
        <v>R2-2-4-1</v>
      </c>
      <c r="K303" s="24" t="s">
        <v>216</v>
      </c>
      <c r="L303" s="29"/>
      <c r="M303" s="59">
        <v>4</v>
      </c>
      <c r="N303" s="60">
        <v>1</v>
      </c>
      <c r="O303" s="42">
        <f t="shared" si="20"/>
        <v>4</v>
      </c>
      <c r="P303" s="42">
        <f t="shared" si="21"/>
        <v>2</v>
      </c>
      <c r="Q303" s="44"/>
      <c r="R303" s="59">
        <v>5</v>
      </c>
      <c r="S303" s="25"/>
      <c r="T303" s="59">
        <v>5</v>
      </c>
      <c r="U303" s="25"/>
      <c r="V303" s="59">
        <v>5</v>
      </c>
      <c r="W303" s="41">
        <f t="shared" si="22"/>
        <v>15</v>
      </c>
      <c r="X303" s="50">
        <f t="shared" si="23"/>
        <v>1</v>
      </c>
      <c r="Y303" s="52">
        <f t="shared" si="24"/>
        <v>2</v>
      </c>
      <c r="Z303" s="23"/>
      <c r="AA303" s="83"/>
      <c r="AB303" s="121">
        <v>44561</v>
      </c>
      <c r="AC303" s="23"/>
      <c r="AD303" s="23"/>
    </row>
    <row r="304" spans="1:1037" ht="103.5" hidden="1" thickTop="1" thickBot="1" x14ac:dyDescent="0.25">
      <c r="A304" s="23" t="s">
        <v>50</v>
      </c>
      <c r="B304" s="23" t="s">
        <v>141</v>
      </c>
      <c r="C304" s="23" t="s">
        <v>142</v>
      </c>
      <c r="D304" s="23" t="s">
        <v>83</v>
      </c>
      <c r="E304" s="23" t="s">
        <v>1049</v>
      </c>
      <c r="F304" s="23" t="s">
        <v>1055</v>
      </c>
      <c r="G304" s="23" t="s">
        <v>1062</v>
      </c>
      <c r="H304" s="23" t="s">
        <v>1062</v>
      </c>
      <c r="I304" s="24" t="s">
        <v>254</v>
      </c>
      <c r="J304" s="189" t="str">
        <f>+VLOOKUP(I304,Feuil1!A:C,2,FALSE)</f>
        <v>R2-2-4-3</v>
      </c>
      <c r="K304" s="24" t="s">
        <v>255</v>
      </c>
      <c r="L304" s="29"/>
      <c r="M304" s="59">
        <v>4</v>
      </c>
      <c r="N304" s="60">
        <v>1</v>
      </c>
      <c r="O304" s="42">
        <f t="shared" si="20"/>
        <v>4</v>
      </c>
      <c r="P304" s="42">
        <f t="shared" si="21"/>
        <v>2</v>
      </c>
      <c r="Q304" s="44" t="s">
        <v>258</v>
      </c>
      <c r="R304" s="59">
        <v>5</v>
      </c>
      <c r="S304" s="25" t="s">
        <v>257</v>
      </c>
      <c r="T304" s="59">
        <v>5</v>
      </c>
      <c r="U304" s="25"/>
      <c r="V304" s="59">
        <v>5</v>
      </c>
      <c r="W304" s="41">
        <f t="shared" si="22"/>
        <v>15</v>
      </c>
      <c r="X304" s="50">
        <f t="shared" si="23"/>
        <v>1</v>
      </c>
      <c r="Y304" s="52">
        <f t="shared" si="24"/>
        <v>2</v>
      </c>
      <c r="Z304" s="23"/>
      <c r="AA304" s="57"/>
      <c r="AB304" s="23"/>
      <c r="AC304" s="23"/>
      <c r="AD304" s="23"/>
    </row>
    <row r="305" spans="1:30" ht="27" hidden="1" thickTop="1" thickBot="1" x14ac:dyDescent="0.25">
      <c r="A305" s="23" t="s">
        <v>50</v>
      </c>
      <c r="B305" s="23" t="s">
        <v>141</v>
      </c>
      <c r="C305" s="23" t="s">
        <v>142</v>
      </c>
      <c r="D305" s="23" t="s">
        <v>83</v>
      </c>
      <c r="E305" s="23" t="s">
        <v>1049</v>
      </c>
      <c r="F305" s="23" t="s">
        <v>1055</v>
      </c>
      <c r="G305" s="23" t="s">
        <v>1062</v>
      </c>
      <c r="H305" s="23" t="s">
        <v>1062</v>
      </c>
      <c r="I305" s="24" t="s">
        <v>254</v>
      </c>
      <c r="J305" s="189" t="str">
        <f>+VLOOKUP(I305,Feuil1!A:C,2,FALSE)</f>
        <v>R2-2-4-3</v>
      </c>
      <c r="K305" s="24" t="s">
        <v>256</v>
      </c>
      <c r="L305" s="29"/>
      <c r="M305" s="59">
        <v>4</v>
      </c>
      <c r="N305" s="60">
        <v>1</v>
      </c>
      <c r="O305" s="42">
        <f t="shared" si="20"/>
        <v>4</v>
      </c>
      <c r="P305" s="42">
        <f t="shared" si="21"/>
        <v>2</v>
      </c>
      <c r="Q305" s="44"/>
      <c r="R305" s="59">
        <v>5</v>
      </c>
      <c r="S305" s="25"/>
      <c r="T305" s="59">
        <v>5</v>
      </c>
      <c r="U305" s="25"/>
      <c r="V305" s="59">
        <v>5</v>
      </c>
      <c r="W305" s="41">
        <f t="shared" si="22"/>
        <v>15</v>
      </c>
      <c r="X305" s="50">
        <f t="shared" si="23"/>
        <v>1</v>
      </c>
      <c r="Y305" s="52">
        <f t="shared" si="24"/>
        <v>2</v>
      </c>
      <c r="Z305" s="23"/>
      <c r="AA305" s="57"/>
      <c r="AB305" s="23"/>
      <c r="AC305" s="23"/>
      <c r="AD305" s="23"/>
    </row>
    <row r="306" spans="1:30" ht="192.75" hidden="1" thickTop="1" thickBot="1" x14ac:dyDescent="0.25">
      <c r="A306" s="23" t="s">
        <v>50</v>
      </c>
      <c r="B306" s="23" t="s">
        <v>141</v>
      </c>
      <c r="C306" s="23" t="s">
        <v>263</v>
      </c>
      <c r="D306" s="23" t="s">
        <v>83</v>
      </c>
      <c r="E306" s="23" t="s">
        <v>1051</v>
      </c>
      <c r="F306" s="23" t="s">
        <v>1063</v>
      </c>
      <c r="G306" s="23" t="s">
        <v>1062</v>
      </c>
      <c r="H306" s="23" t="s">
        <v>1062</v>
      </c>
      <c r="I306" s="24" t="s">
        <v>268</v>
      </c>
      <c r="J306" s="189" t="str">
        <f>+VLOOKUP(I306,Feuil1!A:C,2,FALSE)</f>
        <v>R2-2-3-5</v>
      </c>
      <c r="K306" s="27" t="s">
        <v>181</v>
      </c>
      <c r="L306" s="29"/>
      <c r="M306" s="59">
        <v>2</v>
      </c>
      <c r="N306" s="60">
        <v>2</v>
      </c>
      <c r="O306" s="42">
        <f t="shared" si="20"/>
        <v>4</v>
      </c>
      <c r="P306" s="42">
        <f t="shared" si="21"/>
        <v>2</v>
      </c>
      <c r="Q306" s="44" t="s">
        <v>1687</v>
      </c>
      <c r="R306" s="59">
        <v>5</v>
      </c>
      <c r="S306" s="25" t="s">
        <v>269</v>
      </c>
      <c r="T306" s="59">
        <v>5</v>
      </c>
      <c r="U306" s="25" t="s">
        <v>270</v>
      </c>
      <c r="V306" s="59">
        <v>5</v>
      </c>
      <c r="W306" s="41">
        <f t="shared" si="22"/>
        <v>15</v>
      </c>
      <c r="X306" s="50">
        <f t="shared" si="23"/>
        <v>1</v>
      </c>
      <c r="Y306" s="52">
        <f t="shared" si="24"/>
        <v>2</v>
      </c>
      <c r="Z306" s="23"/>
      <c r="AA306" s="111" t="s">
        <v>1688</v>
      </c>
      <c r="AB306" s="221">
        <v>45078</v>
      </c>
      <c r="AC306" s="23"/>
      <c r="AD306" s="23"/>
    </row>
    <row r="307" spans="1:30" ht="141.75" hidden="1" thickTop="1" thickBot="1" x14ac:dyDescent="0.25">
      <c r="A307" s="23" t="s">
        <v>50</v>
      </c>
      <c r="B307" s="23" t="s">
        <v>141</v>
      </c>
      <c r="C307" s="23" t="s">
        <v>286</v>
      </c>
      <c r="D307" s="23" t="s">
        <v>83</v>
      </c>
      <c r="E307" s="23" t="s">
        <v>1051</v>
      </c>
      <c r="F307" s="23" t="s">
        <v>1070</v>
      </c>
      <c r="G307" s="23" t="s">
        <v>1692</v>
      </c>
      <c r="H307" s="23" t="s">
        <v>1691</v>
      </c>
      <c r="I307" s="24" t="s">
        <v>287</v>
      </c>
      <c r="J307" s="189" t="str">
        <f>+VLOOKUP(I307,Feuil1!A:C,2,FALSE)</f>
        <v>R2-2-5-1</v>
      </c>
      <c r="K307" s="24" t="s">
        <v>71</v>
      </c>
      <c r="L307" s="29"/>
      <c r="M307" s="59">
        <v>3</v>
      </c>
      <c r="N307" s="60">
        <v>2</v>
      </c>
      <c r="O307" s="42">
        <f t="shared" si="20"/>
        <v>6</v>
      </c>
      <c r="P307" s="42">
        <f t="shared" si="21"/>
        <v>2</v>
      </c>
      <c r="Q307" s="44" t="s">
        <v>1011</v>
      </c>
      <c r="R307" s="59">
        <v>5</v>
      </c>
      <c r="S307" s="25" t="s">
        <v>1689</v>
      </c>
      <c r="T307" s="59">
        <v>5</v>
      </c>
      <c r="U307" s="25" t="s">
        <v>1010</v>
      </c>
      <c r="V307" s="59">
        <v>5</v>
      </c>
      <c r="W307" s="41">
        <f t="shared" si="22"/>
        <v>15</v>
      </c>
      <c r="X307" s="50">
        <f t="shared" si="23"/>
        <v>1</v>
      </c>
      <c r="Y307" s="52">
        <f t="shared" si="24"/>
        <v>2</v>
      </c>
      <c r="Z307" s="23"/>
      <c r="AA307" s="111" t="s">
        <v>1690</v>
      </c>
      <c r="AB307" s="221">
        <v>45078</v>
      </c>
      <c r="AC307" s="23"/>
      <c r="AD307" s="23"/>
    </row>
    <row r="308" spans="1:30" ht="39.75" hidden="1" thickTop="1" thickBot="1" x14ac:dyDescent="0.25">
      <c r="A308" s="23" t="s">
        <v>50</v>
      </c>
      <c r="B308" s="23" t="s">
        <v>141</v>
      </c>
      <c r="C308" s="23" t="s">
        <v>286</v>
      </c>
      <c r="D308" s="23" t="s">
        <v>83</v>
      </c>
      <c r="E308" s="23" t="s">
        <v>1051</v>
      </c>
      <c r="F308" s="23" t="s">
        <v>1070</v>
      </c>
      <c r="G308" s="23" t="s">
        <v>1692</v>
      </c>
      <c r="H308" s="23" t="s">
        <v>1691</v>
      </c>
      <c r="I308" s="24" t="s">
        <v>287</v>
      </c>
      <c r="J308" s="189" t="str">
        <f>+VLOOKUP(I308,Feuil1!A:C,2,FALSE)</f>
        <v>R2-2-5-1</v>
      </c>
      <c r="K308" s="24" t="s">
        <v>1009</v>
      </c>
      <c r="L308" s="29"/>
      <c r="M308" s="59">
        <v>3</v>
      </c>
      <c r="N308" s="60">
        <v>2</v>
      </c>
      <c r="O308" s="42">
        <f t="shared" si="20"/>
        <v>6</v>
      </c>
      <c r="P308" s="42">
        <f t="shared" si="21"/>
        <v>2</v>
      </c>
      <c r="Q308" s="44"/>
      <c r="R308" s="59">
        <v>5</v>
      </c>
      <c r="S308" s="25"/>
      <c r="T308" s="59">
        <v>5</v>
      </c>
      <c r="U308" s="25"/>
      <c r="V308" s="59">
        <v>5</v>
      </c>
      <c r="W308" s="41">
        <f t="shared" si="22"/>
        <v>15</v>
      </c>
      <c r="X308" s="50">
        <f t="shared" si="23"/>
        <v>1</v>
      </c>
      <c r="Y308" s="52">
        <f t="shared" si="24"/>
        <v>2</v>
      </c>
      <c r="Z308" s="23"/>
      <c r="AA308" s="57"/>
      <c r="AB308" s="121">
        <v>44440</v>
      </c>
      <c r="AC308" s="23"/>
      <c r="AD308" s="23"/>
    </row>
    <row r="309" spans="1:30" ht="116.25" hidden="1" thickTop="1" thickBot="1" x14ac:dyDescent="0.25">
      <c r="A309" s="23" t="s">
        <v>50</v>
      </c>
      <c r="B309" s="23" t="s">
        <v>141</v>
      </c>
      <c r="C309" s="23" t="s">
        <v>286</v>
      </c>
      <c r="D309" s="23" t="s">
        <v>83</v>
      </c>
      <c r="E309" s="23" t="s">
        <v>1051</v>
      </c>
      <c r="F309" s="23" t="s">
        <v>1070</v>
      </c>
      <c r="G309" s="23" t="s">
        <v>1692</v>
      </c>
      <c r="H309" s="23" t="s">
        <v>1691</v>
      </c>
      <c r="I309" s="24" t="s">
        <v>143</v>
      </c>
      <c r="J309" s="189" t="str">
        <f>+VLOOKUP(I309,Feuil1!A:C,2,FALSE)</f>
        <v>R2-2-1-8</v>
      </c>
      <c r="K309" s="24" t="s">
        <v>73</v>
      </c>
      <c r="L309" s="29"/>
      <c r="M309" s="59">
        <v>3</v>
      </c>
      <c r="N309" s="60">
        <v>1</v>
      </c>
      <c r="O309" s="42">
        <f t="shared" si="20"/>
        <v>3</v>
      </c>
      <c r="P309" s="42">
        <f t="shared" si="21"/>
        <v>1</v>
      </c>
      <c r="Q309" s="44" t="s">
        <v>1693</v>
      </c>
      <c r="R309" s="59">
        <v>3</v>
      </c>
      <c r="S309" s="25" t="s">
        <v>1018</v>
      </c>
      <c r="T309" s="59">
        <v>3</v>
      </c>
      <c r="U309" s="25"/>
      <c r="V309" s="59">
        <v>3</v>
      </c>
      <c r="W309" s="41">
        <f t="shared" si="22"/>
        <v>9</v>
      </c>
      <c r="X309" s="50">
        <f t="shared" si="23"/>
        <v>2</v>
      </c>
      <c r="Y309" s="52">
        <f t="shared" si="24"/>
        <v>2</v>
      </c>
      <c r="Z309" s="23"/>
      <c r="AA309" s="111" t="s">
        <v>1694</v>
      </c>
      <c r="AB309" s="221">
        <v>45078</v>
      </c>
      <c r="AC309" s="23"/>
      <c r="AD309" s="23"/>
    </row>
    <row r="310" spans="1:30" ht="39.75" hidden="1" thickTop="1" thickBot="1" x14ac:dyDescent="0.25">
      <c r="A310" s="23" t="s">
        <v>50</v>
      </c>
      <c r="B310" s="23" t="s">
        <v>141</v>
      </c>
      <c r="C310" s="23" t="s">
        <v>286</v>
      </c>
      <c r="D310" s="23" t="s">
        <v>83</v>
      </c>
      <c r="E310" s="23" t="s">
        <v>1051</v>
      </c>
      <c r="F310" s="23" t="s">
        <v>1070</v>
      </c>
      <c r="G310" s="23" t="s">
        <v>1692</v>
      </c>
      <c r="H310" s="23" t="s">
        <v>1691</v>
      </c>
      <c r="I310" s="24" t="s">
        <v>143</v>
      </c>
      <c r="J310" s="189" t="str">
        <f>+VLOOKUP(I310,Feuil1!A:C,2,FALSE)</f>
        <v>R2-2-1-8</v>
      </c>
      <c r="K310" s="24" t="s">
        <v>1015</v>
      </c>
      <c r="L310" s="29"/>
      <c r="M310" s="59">
        <v>3</v>
      </c>
      <c r="N310" s="60">
        <v>2</v>
      </c>
      <c r="O310" s="42">
        <f t="shared" si="20"/>
        <v>6</v>
      </c>
      <c r="P310" s="42">
        <f t="shared" si="21"/>
        <v>2</v>
      </c>
      <c r="Q310" s="44"/>
      <c r="R310" s="59">
        <v>5</v>
      </c>
      <c r="S310" s="25"/>
      <c r="T310" s="59">
        <v>5</v>
      </c>
      <c r="U310" s="25"/>
      <c r="V310" s="59">
        <v>5</v>
      </c>
      <c r="W310" s="41">
        <f t="shared" si="22"/>
        <v>15</v>
      </c>
      <c r="X310" s="50">
        <f t="shared" si="23"/>
        <v>1</v>
      </c>
      <c r="Y310" s="52">
        <f t="shared" si="24"/>
        <v>2</v>
      </c>
      <c r="Z310" s="23"/>
      <c r="AA310" s="111" t="s">
        <v>2200</v>
      </c>
      <c r="AB310" s="221">
        <v>45078</v>
      </c>
      <c r="AC310" s="23"/>
      <c r="AD310" s="23"/>
    </row>
    <row r="311" spans="1:30" ht="52.5" hidden="1" thickTop="1" thickBot="1" x14ac:dyDescent="0.25">
      <c r="A311" s="23" t="s">
        <v>50</v>
      </c>
      <c r="B311" s="23" t="s">
        <v>141</v>
      </c>
      <c r="C311" s="23" t="s">
        <v>286</v>
      </c>
      <c r="D311" s="23" t="s">
        <v>83</v>
      </c>
      <c r="E311" s="23" t="s">
        <v>1051</v>
      </c>
      <c r="F311" s="23" t="s">
        <v>1070</v>
      </c>
      <c r="G311" s="23" t="s">
        <v>1692</v>
      </c>
      <c r="H311" s="23" t="s">
        <v>1691</v>
      </c>
      <c r="I311" s="24" t="s">
        <v>143</v>
      </c>
      <c r="J311" s="189" t="str">
        <f>+VLOOKUP(I311,Feuil1!A:C,2,FALSE)</f>
        <v>R2-2-1-8</v>
      </c>
      <c r="K311" s="24" t="s">
        <v>1016</v>
      </c>
      <c r="L311" s="29"/>
      <c r="M311" s="59">
        <v>3</v>
      </c>
      <c r="N311" s="60">
        <v>2</v>
      </c>
      <c r="O311" s="42">
        <f t="shared" si="20"/>
        <v>6</v>
      </c>
      <c r="P311" s="42">
        <f t="shared" si="21"/>
        <v>2</v>
      </c>
      <c r="Q311" s="44"/>
      <c r="R311" s="59">
        <v>5</v>
      </c>
      <c r="S311" s="25"/>
      <c r="T311" s="59">
        <v>5</v>
      </c>
      <c r="U311" s="25"/>
      <c r="V311" s="59">
        <v>5</v>
      </c>
      <c r="W311" s="41">
        <f t="shared" si="22"/>
        <v>15</v>
      </c>
      <c r="X311" s="50">
        <f t="shared" si="23"/>
        <v>1</v>
      </c>
      <c r="Y311" s="52">
        <f t="shared" si="24"/>
        <v>2</v>
      </c>
      <c r="Z311" s="23"/>
      <c r="AA311" s="111" t="s">
        <v>2200</v>
      </c>
      <c r="AB311" s="221">
        <v>45078</v>
      </c>
      <c r="AC311" s="23"/>
      <c r="AD311" s="23"/>
    </row>
    <row r="312" spans="1:30" ht="39.75" hidden="1" thickTop="1" thickBot="1" x14ac:dyDescent="0.25">
      <c r="A312" s="23" t="s">
        <v>50</v>
      </c>
      <c r="B312" s="23" t="s">
        <v>141</v>
      </c>
      <c r="C312" s="23" t="s">
        <v>286</v>
      </c>
      <c r="D312" s="23" t="s">
        <v>83</v>
      </c>
      <c r="E312" s="23" t="s">
        <v>1051</v>
      </c>
      <c r="F312" s="23" t="s">
        <v>1070</v>
      </c>
      <c r="G312" s="23" t="s">
        <v>1692</v>
      </c>
      <c r="H312" s="23" t="s">
        <v>1691</v>
      </c>
      <c r="I312" s="24" t="s">
        <v>143</v>
      </c>
      <c r="J312" s="189" t="str">
        <f>+VLOOKUP(I312,Feuil1!A:C,2,FALSE)</f>
        <v>R2-2-1-8</v>
      </c>
      <c r="K312" s="24" t="s">
        <v>1017</v>
      </c>
      <c r="L312" s="29"/>
      <c r="M312" s="59">
        <v>3</v>
      </c>
      <c r="N312" s="60">
        <v>2</v>
      </c>
      <c r="O312" s="42">
        <f t="shared" si="20"/>
        <v>6</v>
      </c>
      <c r="P312" s="42">
        <f t="shared" si="21"/>
        <v>2</v>
      </c>
      <c r="Q312" s="44"/>
      <c r="R312" s="59">
        <v>5</v>
      </c>
      <c r="S312" s="25"/>
      <c r="T312" s="59">
        <v>5</v>
      </c>
      <c r="U312" s="25"/>
      <c r="V312" s="59">
        <v>5</v>
      </c>
      <c r="W312" s="41">
        <f t="shared" si="22"/>
        <v>15</v>
      </c>
      <c r="X312" s="50">
        <f t="shared" si="23"/>
        <v>1</v>
      </c>
      <c r="Y312" s="52">
        <f t="shared" si="24"/>
        <v>2</v>
      </c>
      <c r="Z312" s="23"/>
      <c r="AA312" s="111" t="s">
        <v>1696</v>
      </c>
      <c r="AB312" s="121">
        <v>44440</v>
      </c>
      <c r="AC312" s="23"/>
      <c r="AD312" s="23"/>
    </row>
    <row r="313" spans="1:30" ht="78" hidden="1" thickTop="1" thickBot="1" x14ac:dyDescent="0.25">
      <c r="A313" s="23" t="s">
        <v>50</v>
      </c>
      <c r="B313" s="23" t="s">
        <v>141</v>
      </c>
      <c r="C313" s="23" t="s">
        <v>286</v>
      </c>
      <c r="D313" s="23" t="s">
        <v>83</v>
      </c>
      <c r="E313" s="23" t="s">
        <v>1051</v>
      </c>
      <c r="F313" s="23" t="s">
        <v>1070</v>
      </c>
      <c r="G313" s="23" t="s">
        <v>1692</v>
      </c>
      <c r="H313" s="23" t="s">
        <v>1691</v>
      </c>
      <c r="I313" s="24" t="s">
        <v>1019</v>
      </c>
      <c r="J313" s="189" t="str">
        <f>+VLOOKUP(I313,Feuil1!A:C,2,FALSE)</f>
        <v>R2-2-5-7</v>
      </c>
      <c r="K313" s="24" t="s">
        <v>74</v>
      </c>
      <c r="L313" s="29"/>
      <c r="M313" s="59">
        <v>3</v>
      </c>
      <c r="N313" s="60">
        <v>2</v>
      </c>
      <c r="O313" s="42">
        <f t="shared" si="20"/>
        <v>6</v>
      </c>
      <c r="P313" s="42">
        <f t="shared" si="21"/>
        <v>2</v>
      </c>
      <c r="Q313" s="44" t="s">
        <v>1023</v>
      </c>
      <c r="R313" s="59">
        <v>5</v>
      </c>
      <c r="S313" s="25"/>
      <c r="T313" s="59">
        <v>5</v>
      </c>
      <c r="U313" s="25" t="s">
        <v>1022</v>
      </c>
      <c r="V313" s="59">
        <v>5</v>
      </c>
      <c r="W313" s="41">
        <f t="shared" si="22"/>
        <v>15</v>
      </c>
      <c r="X313" s="50">
        <f t="shared" si="23"/>
        <v>1</v>
      </c>
      <c r="Y313" s="52">
        <f t="shared" si="24"/>
        <v>2</v>
      </c>
      <c r="Z313" s="23"/>
      <c r="AA313" s="111" t="s">
        <v>2200</v>
      </c>
      <c r="AB313" s="221">
        <v>45078</v>
      </c>
      <c r="AC313" s="23"/>
      <c r="AD313" s="23"/>
    </row>
    <row r="314" spans="1:30" ht="39.75" hidden="1" thickTop="1" thickBot="1" x14ac:dyDescent="0.25">
      <c r="A314" s="23" t="s">
        <v>50</v>
      </c>
      <c r="B314" s="23" t="s">
        <v>141</v>
      </c>
      <c r="C314" s="23" t="s">
        <v>286</v>
      </c>
      <c r="D314" s="23" t="s">
        <v>83</v>
      </c>
      <c r="E314" s="23" t="s">
        <v>1051</v>
      </c>
      <c r="F314" s="23" t="s">
        <v>1070</v>
      </c>
      <c r="G314" s="23" t="s">
        <v>1692</v>
      </c>
      <c r="H314" s="23" t="s">
        <v>1691</v>
      </c>
      <c r="I314" s="24" t="s">
        <v>1019</v>
      </c>
      <c r="J314" s="189" t="str">
        <f>+VLOOKUP(I314,Feuil1!A:C,2,FALSE)</f>
        <v>R2-2-5-7</v>
      </c>
      <c r="K314" s="24" t="s">
        <v>1020</v>
      </c>
      <c r="L314" s="29"/>
      <c r="M314" s="59">
        <v>3</v>
      </c>
      <c r="N314" s="60">
        <v>2</v>
      </c>
      <c r="O314" s="42">
        <f t="shared" si="20"/>
        <v>6</v>
      </c>
      <c r="P314" s="42">
        <f t="shared" si="21"/>
        <v>2</v>
      </c>
      <c r="Q314" s="44"/>
      <c r="R314" s="59">
        <v>5</v>
      </c>
      <c r="S314" s="25"/>
      <c r="T314" s="59">
        <v>5</v>
      </c>
      <c r="U314" s="25"/>
      <c r="V314" s="59">
        <v>5</v>
      </c>
      <c r="W314" s="41">
        <f t="shared" si="22"/>
        <v>15</v>
      </c>
      <c r="X314" s="50">
        <f t="shared" si="23"/>
        <v>1</v>
      </c>
      <c r="Y314" s="52">
        <f t="shared" si="24"/>
        <v>2</v>
      </c>
      <c r="Z314" s="23"/>
      <c r="AA314" s="111" t="s">
        <v>2200</v>
      </c>
      <c r="AB314" s="221">
        <v>45078</v>
      </c>
      <c r="AC314" s="23"/>
      <c r="AD314" s="23"/>
    </row>
    <row r="315" spans="1:30" ht="52.5" hidden="1" thickTop="1" thickBot="1" x14ac:dyDescent="0.25">
      <c r="A315" s="23" t="s">
        <v>50</v>
      </c>
      <c r="B315" s="23" t="s">
        <v>141</v>
      </c>
      <c r="C315" s="23" t="s">
        <v>286</v>
      </c>
      <c r="D315" s="23" t="s">
        <v>83</v>
      </c>
      <c r="E315" s="23" t="s">
        <v>1051</v>
      </c>
      <c r="F315" s="23" t="s">
        <v>1070</v>
      </c>
      <c r="G315" s="23" t="s">
        <v>1692</v>
      </c>
      <c r="H315" s="23" t="s">
        <v>1691</v>
      </c>
      <c r="I315" s="24" t="s">
        <v>1019</v>
      </c>
      <c r="J315" s="189" t="str">
        <f>+VLOOKUP(I315,Feuil1!A:C,2,FALSE)</f>
        <v>R2-2-5-7</v>
      </c>
      <c r="K315" s="24" t="s">
        <v>1021</v>
      </c>
      <c r="L315" s="29"/>
      <c r="M315" s="59">
        <v>3</v>
      </c>
      <c r="N315" s="60">
        <v>2</v>
      </c>
      <c r="O315" s="42">
        <f t="shared" si="20"/>
        <v>6</v>
      </c>
      <c r="P315" s="42">
        <f t="shared" si="21"/>
        <v>2</v>
      </c>
      <c r="Q315" s="44"/>
      <c r="R315" s="59">
        <v>5</v>
      </c>
      <c r="S315" s="25"/>
      <c r="T315" s="59">
        <v>5</v>
      </c>
      <c r="U315" s="25"/>
      <c r="V315" s="59">
        <v>5</v>
      </c>
      <c r="W315" s="41">
        <f t="shared" si="22"/>
        <v>15</v>
      </c>
      <c r="X315" s="50">
        <f t="shared" si="23"/>
        <v>1</v>
      </c>
      <c r="Y315" s="52">
        <f t="shared" si="24"/>
        <v>2</v>
      </c>
      <c r="Z315" s="23"/>
      <c r="AA315" s="111" t="s">
        <v>2200</v>
      </c>
      <c r="AB315" s="221">
        <v>45078</v>
      </c>
      <c r="AC315" s="23"/>
      <c r="AD315" s="23"/>
    </row>
    <row r="316" spans="1:30" ht="154.5" hidden="1" thickTop="1" thickBot="1" x14ac:dyDescent="0.25">
      <c r="A316" s="23" t="s">
        <v>50</v>
      </c>
      <c r="B316" s="23" t="s">
        <v>141</v>
      </c>
      <c r="C316" s="23" t="s">
        <v>1028</v>
      </c>
      <c r="D316" s="23" t="s">
        <v>83</v>
      </c>
      <c r="E316" s="23" t="s">
        <v>1051</v>
      </c>
      <c r="F316" s="23" t="s">
        <v>1070</v>
      </c>
      <c r="G316" s="23" t="s">
        <v>1692</v>
      </c>
      <c r="H316" s="23" t="s">
        <v>1691</v>
      </c>
      <c r="I316" s="24" t="s">
        <v>1029</v>
      </c>
      <c r="J316" s="189" t="str">
        <f>+VLOOKUP(I316,Feuil1!A:C,2,FALSE)</f>
        <v>R2-2-6-1</v>
      </c>
      <c r="K316" s="24" t="s">
        <v>1030</v>
      </c>
      <c r="L316" s="29"/>
      <c r="M316" s="59">
        <v>3</v>
      </c>
      <c r="N316" s="60">
        <v>2</v>
      </c>
      <c r="O316" s="42">
        <f t="shared" si="20"/>
        <v>6</v>
      </c>
      <c r="P316" s="42">
        <f t="shared" si="21"/>
        <v>2</v>
      </c>
      <c r="Q316" s="44" t="s">
        <v>1698</v>
      </c>
      <c r="R316" s="59">
        <v>4</v>
      </c>
      <c r="S316" s="25" t="s">
        <v>1699</v>
      </c>
      <c r="T316" s="59">
        <v>4</v>
      </c>
      <c r="U316" s="25" t="s">
        <v>1032</v>
      </c>
      <c r="V316" s="59">
        <v>4</v>
      </c>
      <c r="W316" s="41">
        <f t="shared" si="22"/>
        <v>12</v>
      </c>
      <c r="X316" s="50">
        <f t="shared" si="23"/>
        <v>1</v>
      </c>
      <c r="Y316" s="52">
        <f t="shared" si="24"/>
        <v>2</v>
      </c>
      <c r="Z316" s="23"/>
      <c r="AA316" s="57"/>
      <c r="AB316" s="23"/>
      <c r="AC316" s="23"/>
      <c r="AD316" s="23"/>
    </row>
    <row r="317" spans="1:30" ht="39.75" hidden="1" thickTop="1" thickBot="1" x14ac:dyDescent="0.25">
      <c r="A317" s="23" t="s">
        <v>50</v>
      </c>
      <c r="B317" s="23" t="s">
        <v>141</v>
      </c>
      <c r="C317" s="23" t="s">
        <v>1028</v>
      </c>
      <c r="D317" s="23" t="s">
        <v>83</v>
      </c>
      <c r="E317" s="23" t="s">
        <v>1051</v>
      </c>
      <c r="F317" s="23" t="s">
        <v>1070</v>
      </c>
      <c r="G317" s="23" t="s">
        <v>1692</v>
      </c>
      <c r="H317" s="23" t="s">
        <v>1691</v>
      </c>
      <c r="I317" s="24" t="s">
        <v>1029</v>
      </c>
      <c r="J317" s="189" t="str">
        <f>+VLOOKUP(I317,Feuil1!A:C,2,FALSE)</f>
        <v>R2-2-6-1</v>
      </c>
      <c r="K317" s="24" t="s">
        <v>77</v>
      </c>
      <c r="L317" s="29"/>
      <c r="M317" s="59">
        <v>3</v>
      </c>
      <c r="N317" s="60">
        <v>2</v>
      </c>
      <c r="O317" s="42">
        <f t="shared" si="20"/>
        <v>6</v>
      </c>
      <c r="P317" s="42">
        <f t="shared" si="21"/>
        <v>2</v>
      </c>
      <c r="Q317" s="44"/>
      <c r="R317" s="59">
        <v>4</v>
      </c>
      <c r="S317" s="25"/>
      <c r="T317" s="59">
        <v>4</v>
      </c>
      <c r="U317" s="25"/>
      <c r="V317" s="59">
        <v>4</v>
      </c>
      <c r="W317" s="41">
        <f t="shared" si="22"/>
        <v>12</v>
      </c>
      <c r="X317" s="50">
        <f t="shared" si="23"/>
        <v>1</v>
      </c>
      <c r="Y317" s="52">
        <f t="shared" si="24"/>
        <v>2</v>
      </c>
      <c r="Z317" s="23"/>
      <c r="AA317" s="57"/>
      <c r="AB317" s="23"/>
      <c r="AC317" s="23"/>
      <c r="AD317" s="23"/>
    </row>
    <row r="318" spans="1:30" ht="52.5" hidden="1" thickTop="1" thickBot="1" x14ac:dyDescent="0.25">
      <c r="A318" s="23" t="s">
        <v>50</v>
      </c>
      <c r="B318" s="23" t="s">
        <v>141</v>
      </c>
      <c r="C318" s="23" t="s">
        <v>1028</v>
      </c>
      <c r="D318" s="23" t="s">
        <v>83</v>
      </c>
      <c r="E318" s="23" t="s">
        <v>1051</v>
      </c>
      <c r="F318" s="23" t="s">
        <v>1070</v>
      </c>
      <c r="G318" s="23" t="s">
        <v>1692</v>
      </c>
      <c r="H318" s="23" t="s">
        <v>1691</v>
      </c>
      <c r="I318" s="24" t="s">
        <v>1029</v>
      </c>
      <c r="J318" s="189" t="str">
        <f>+VLOOKUP(I318,Feuil1!A:C,2,FALSE)</f>
        <v>R2-2-6-1</v>
      </c>
      <c r="K318" s="24" t="s">
        <v>1031</v>
      </c>
      <c r="L318" s="29"/>
      <c r="M318" s="59">
        <v>3</v>
      </c>
      <c r="N318" s="60">
        <v>2</v>
      </c>
      <c r="O318" s="42">
        <f t="shared" si="20"/>
        <v>6</v>
      </c>
      <c r="P318" s="42">
        <f t="shared" si="21"/>
        <v>2</v>
      </c>
      <c r="Q318" s="44"/>
      <c r="R318" s="59">
        <v>4</v>
      </c>
      <c r="S318" s="25"/>
      <c r="T318" s="59">
        <v>4</v>
      </c>
      <c r="U318" s="25"/>
      <c r="V318" s="59">
        <v>4</v>
      </c>
      <c r="W318" s="41">
        <f t="shared" si="22"/>
        <v>12</v>
      </c>
      <c r="X318" s="50">
        <f t="shared" si="23"/>
        <v>1</v>
      </c>
      <c r="Y318" s="52">
        <f t="shared" si="24"/>
        <v>2</v>
      </c>
      <c r="Z318" s="23"/>
      <c r="AA318" s="57"/>
      <c r="AB318" s="23"/>
      <c r="AC318" s="23"/>
      <c r="AD318" s="84" t="s">
        <v>1553</v>
      </c>
    </row>
    <row r="319" spans="1:30" ht="103.5" hidden="1" thickTop="1" thickBot="1" x14ac:dyDescent="0.25">
      <c r="A319" s="23" t="s">
        <v>50</v>
      </c>
      <c r="B319" s="23" t="s">
        <v>141</v>
      </c>
      <c r="C319" s="23" t="s">
        <v>1028</v>
      </c>
      <c r="D319" s="23" t="s">
        <v>83</v>
      </c>
      <c r="E319" s="23" t="s">
        <v>1051</v>
      </c>
      <c r="F319" s="23" t="s">
        <v>1070</v>
      </c>
      <c r="G319" s="23" t="s">
        <v>1692</v>
      </c>
      <c r="H319" s="23" t="s">
        <v>1691</v>
      </c>
      <c r="I319" s="24" t="s">
        <v>1033</v>
      </c>
      <c r="J319" s="189" t="str">
        <f>+VLOOKUP(I319,Feuil1!A:C,2,FALSE)</f>
        <v>R2-2-6-4</v>
      </c>
      <c r="K319" s="24" t="s">
        <v>78</v>
      </c>
      <c r="L319" s="29"/>
      <c r="M319" s="59">
        <v>3</v>
      </c>
      <c r="N319" s="60">
        <v>2</v>
      </c>
      <c r="O319" s="42">
        <f t="shared" si="20"/>
        <v>6</v>
      </c>
      <c r="P319" s="42">
        <f t="shared" si="21"/>
        <v>2</v>
      </c>
      <c r="Q319" s="44" t="s">
        <v>1035</v>
      </c>
      <c r="R319" s="59">
        <v>4</v>
      </c>
      <c r="S319" s="25" t="s">
        <v>1034</v>
      </c>
      <c r="T319" s="59">
        <v>4</v>
      </c>
      <c r="U319" s="25"/>
      <c r="V319" s="59">
        <v>4</v>
      </c>
      <c r="W319" s="41">
        <f t="shared" si="22"/>
        <v>12</v>
      </c>
      <c r="X319" s="50">
        <f t="shared" si="23"/>
        <v>1</v>
      </c>
      <c r="Y319" s="52">
        <f t="shared" si="24"/>
        <v>2</v>
      </c>
      <c r="Z319" s="23"/>
      <c r="AA319" s="111" t="s">
        <v>1702</v>
      </c>
      <c r="AB319" s="221">
        <v>45078</v>
      </c>
      <c r="AC319" s="23"/>
      <c r="AD319" s="84" t="s">
        <v>1555</v>
      </c>
    </row>
    <row r="320" spans="1:30" ht="78" hidden="1" thickTop="1" thickBot="1" x14ac:dyDescent="0.25">
      <c r="A320" s="23" t="s">
        <v>50</v>
      </c>
      <c r="B320" s="23" t="s">
        <v>141</v>
      </c>
      <c r="C320" s="23" t="s">
        <v>1028</v>
      </c>
      <c r="D320" s="23" t="s">
        <v>83</v>
      </c>
      <c r="E320" s="23" t="s">
        <v>1051</v>
      </c>
      <c r="F320" s="23" t="s">
        <v>1070</v>
      </c>
      <c r="G320" s="23" t="s">
        <v>1692</v>
      </c>
      <c r="H320" s="23" t="s">
        <v>1691</v>
      </c>
      <c r="I320" s="24" t="s">
        <v>143</v>
      </c>
      <c r="J320" s="189" t="str">
        <f>+VLOOKUP(I320,Feuil1!A:C,2,FALSE)</f>
        <v>R2-2-1-8</v>
      </c>
      <c r="K320" s="24" t="s">
        <v>1036</v>
      </c>
      <c r="L320" s="29"/>
      <c r="M320" s="59">
        <v>3</v>
      </c>
      <c r="N320" s="60">
        <v>2</v>
      </c>
      <c r="O320" s="42">
        <f t="shared" si="20"/>
        <v>6</v>
      </c>
      <c r="P320" s="42">
        <f t="shared" si="21"/>
        <v>2</v>
      </c>
      <c r="Q320" s="44" t="s">
        <v>1038</v>
      </c>
      <c r="R320" s="59">
        <v>4</v>
      </c>
      <c r="S320" s="25" t="s">
        <v>1037</v>
      </c>
      <c r="T320" s="59">
        <v>4</v>
      </c>
      <c r="U320" s="25"/>
      <c r="V320" s="59">
        <v>4</v>
      </c>
      <c r="W320" s="41">
        <f t="shared" si="22"/>
        <v>12</v>
      </c>
      <c r="X320" s="50">
        <f t="shared" si="23"/>
        <v>1</v>
      </c>
      <c r="Y320" s="52">
        <f t="shared" si="24"/>
        <v>2</v>
      </c>
      <c r="Z320" s="23"/>
      <c r="AA320" s="111" t="s">
        <v>1704</v>
      </c>
      <c r="AB320" s="221">
        <v>45078</v>
      </c>
      <c r="AC320" s="23"/>
      <c r="AD320" s="23"/>
    </row>
    <row r="321" spans="1:30" ht="65.25" hidden="1" thickTop="1" thickBot="1" x14ac:dyDescent="0.25">
      <c r="A321" s="23" t="s">
        <v>50</v>
      </c>
      <c r="B321" s="23" t="s">
        <v>141</v>
      </c>
      <c r="C321" s="23" t="s">
        <v>1028</v>
      </c>
      <c r="D321" s="23" t="s">
        <v>83</v>
      </c>
      <c r="E321" s="23" t="s">
        <v>1051</v>
      </c>
      <c r="F321" s="23" t="s">
        <v>1070</v>
      </c>
      <c r="G321" s="23" t="s">
        <v>1692</v>
      </c>
      <c r="H321" s="23" t="s">
        <v>1691</v>
      </c>
      <c r="I321" s="24" t="s">
        <v>285</v>
      </c>
      <c r="J321" s="189" t="str">
        <f>+VLOOKUP(I321,Feuil1!A:C,2,FALSE)</f>
        <v>R2-2-6-6</v>
      </c>
      <c r="K321" s="24" t="s">
        <v>79</v>
      </c>
      <c r="L321" s="29"/>
      <c r="M321" s="59">
        <v>3</v>
      </c>
      <c r="N321" s="60">
        <v>2</v>
      </c>
      <c r="O321" s="42">
        <f t="shared" si="20"/>
        <v>6</v>
      </c>
      <c r="P321" s="42">
        <f t="shared" si="21"/>
        <v>2</v>
      </c>
      <c r="Q321" s="44" t="s">
        <v>1039</v>
      </c>
      <c r="R321" s="59">
        <v>4</v>
      </c>
      <c r="S321" s="25"/>
      <c r="T321" s="59">
        <v>4</v>
      </c>
      <c r="U321" s="25"/>
      <c r="V321" s="59">
        <v>4</v>
      </c>
      <c r="W321" s="41">
        <f t="shared" si="22"/>
        <v>12</v>
      </c>
      <c r="X321" s="50">
        <f t="shared" si="23"/>
        <v>1</v>
      </c>
      <c r="Y321" s="52">
        <f t="shared" si="24"/>
        <v>2</v>
      </c>
      <c r="Z321" s="23"/>
      <c r="AA321" s="111" t="s">
        <v>1703</v>
      </c>
      <c r="AB321" s="221">
        <v>45078</v>
      </c>
      <c r="AC321" s="23"/>
      <c r="AD321" s="23"/>
    </row>
    <row r="322" spans="1:30" ht="65.25" hidden="1" thickTop="1" thickBot="1" x14ac:dyDescent="0.25">
      <c r="A322" s="23" t="s">
        <v>50</v>
      </c>
      <c r="B322" s="23" t="s">
        <v>141</v>
      </c>
      <c r="C322" s="23" t="s">
        <v>1040</v>
      </c>
      <c r="D322" s="23" t="s">
        <v>83</v>
      </c>
      <c r="E322" s="23" t="s">
        <v>1051</v>
      </c>
      <c r="F322" s="23" t="s">
        <v>1070</v>
      </c>
      <c r="G322" s="23" t="s">
        <v>1692</v>
      </c>
      <c r="H322" s="23" t="s">
        <v>1691</v>
      </c>
      <c r="I322" s="24" t="s">
        <v>444</v>
      </c>
      <c r="J322" s="189" t="str">
        <f>+VLOOKUP(I322,Feuil1!A:C,2,FALSE)</f>
        <v>R2-1-1-7</v>
      </c>
      <c r="K322" s="24" t="s">
        <v>80</v>
      </c>
      <c r="L322" s="29"/>
      <c r="M322" s="59">
        <v>3</v>
      </c>
      <c r="N322" s="60">
        <v>2</v>
      </c>
      <c r="O322" s="42">
        <f t="shared" si="20"/>
        <v>6</v>
      </c>
      <c r="P322" s="42">
        <f t="shared" si="21"/>
        <v>2</v>
      </c>
      <c r="Q322" s="44" t="s">
        <v>1042</v>
      </c>
      <c r="R322" s="59">
        <v>4</v>
      </c>
      <c r="S322" s="25"/>
      <c r="T322" s="59">
        <v>4</v>
      </c>
      <c r="U322" s="25" t="s">
        <v>1041</v>
      </c>
      <c r="V322" s="59">
        <v>4</v>
      </c>
      <c r="W322" s="41">
        <f t="shared" si="22"/>
        <v>12</v>
      </c>
      <c r="X322" s="50">
        <f t="shared" si="23"/>
        <v>1</v>
      </c>
      <c r="Y322" s="52">
        <f t="shared" si="24"/>
        <v>2</v>
      </c>
      <c r="Z322" s="23"/>
      <c r="AA322" s="111" t="s">
        <v>1705</v>
      </c>
      <c r="AB322" s="221">
        <v>45078</v>
      </c>
      <c r="AC322" s="23"/>
      <c r="AD322" s="23"/>
    </row>
    <row r="323" spans="1:30" ht="39.75" hidden="1" thickTop="1" thickBot="1" x14ac:dyDescent="0.25">
      <c r="A323" s="23" t="s">
        <v>50</v>
      </c>
      <c r="B323" s="23" t="s">
        <v>295</v>
      </c>
      <c r="C323" s="23" t="s">
        <v>1266</v>
      </c>
      <c r="D323" s="23" t="s">
        <v>83</v>
      </c>
      <c r="E323" s="23" t="s">
        <v>1049</v>
      </c>
      <c r="F323" s="23" t="s">
        <v>1055</v>
      </c>
      <c r="G323" s="23" t="s">
        <v>1062</v>
      </c>
      <c r="H323" s="23" t="s">
        <v>1055</v>
      </c>
      <c r="I323" s="24" t="s">
        <v>1267</v>
      </c>
      <c r="J323" s="189" t="str">
        <f>+VLOOKUP(I323,Feuil1!A:C,2,FALSE)</f>
        <v>R2-1-1-1</v>
      </c>
      <c r="K323" s="24" t="s">
        <v>1269</v>
      </c>
      <c r="L323" s="29"/>
      <c r="M323" s="59">
        <v>2</v>
      </c>
      <c r="N323" s="60">
        <v>2</v>
      </c>
      <c r="O323" s="42">
        <f t="shared" ref="O323:O386" si="25">M323*N323</f>
        <v>4</v>
      </c>
      <c r="P323" s="42">
        <f t="shared" ref="P323:P386" si="26">_xlfn.IFS(O323&lt;1,"KO",O323&lt;=3,1,O323&lt;=6,2,O323&lt;=16,3,O323&lt;16,"KO")</f>
        <v>2</v>
      </c>
      <c r="Q323" s="44"/>
      <c r="R323" s="59">
        <v>5</v>
      </c>
      <c r="S323" s="25"/>
      <c r="T323" s="59">
        <v>5</v>
      </c>
      <c r="U323" s="25"/>
      <c r="V323" s="59">
        <v>5</v>
      </c>
      <c r="W323" s="41">
        <f t="shared" ref="W323:W386" si="27">R323+T323+V323</f>
        <v>15</v>
      </c>
      <c r="X323" s="50">
        <f t="shared" ref="X323:X386" si="28">_xlfn.IFS(W323&lt;0,"KO",W323&lt;=5,3,W323&lt;=10,2,W323&lt;=15,1,W323&gt;16,"KO")</f>
        <v>1</v>
      </c>
      <c r="Y323" s="52">
        <f t="shared" ref="Y323:Y386" si="29">P323*X323</f>
        <v>2</v>
      </c>
      <c r="Z323" s="23"/>
      <c r="AA323" s="57"/>
      <c r="AB323" s="23"/>
      <c r="AC323" s="23"/>
      <c r="AD323" s="23"/>
    </row>
    <row r="324" spans="1:30" ht="39.75" hidden="1" thickTop="1" thickBot="1" x14ac:dyDescent="0.25">
      <c r="A324" s="29" t="s">
        <v>50</v>
      </c>
      <c r="B324" s="29" t="s">
        <v>295</v>
      </c>
      <c r="C324" s="29" t="s">
        <v>1266</v>
      </c>
      <c r="D324" s="29" t="s">
        <v>83</v>
      </c>
      <c r="E324" s="23" t="s">
        <v>1049</v>
      </c>
      <c r="F324" s="23" t="s">
        <v>1055</v>
      </c>
      <c r="G324" s="23" t="s">
        <v>1062</v>
      </c>
      <c r="H324" s="23" t="s">
        <v>1055</v>
      </c>
      <c r="I324" s="31" t="s">
        <v>1275</v>
      </c>
      <c r="J324" s="189" t="str">
        <f>+VLOOKUP(I324,Feuil1!A:C,2,FALSE)</f>
        <v>R2-1-1-4</v>
      </c>
      <c r="K324" s="31" t="s">
        <v>972</v>
      </c>
      <c r="L324" s="29"/>
      <c r="M324" s="59">
        <v>2</v>
      </c>
      <c r="N324" s="60">
        <v>2</v>
      </c>
      <c r="O324" s="42">
        <f t="shared" si="25"/>
        <v>4</v>
      </c>
      <c r="P324" s="42">
        <f t="shared" si="26"/>
        <v>2</v>
      </c>
      <c r="Q324" s="44"/>
      <c r="R324" s="59">
        <v>4</v>
      </c>
      <c r="S324" s="25"/>
      <c r="T324" s="59">
        <v>4</v>
      </c>
      <c r="U324" s="25"/>
      <c r="V324" s="59">
        <v>4</v>
      </c>
      <c r="W324" s="41">
        <f t="shared" si="27"/>
        <v>12</v>
      </c>
      <c r="X324" s="50">
        <f t="shared" si="28"/>
        <v>1</v>
      </c>
      <c r="Y324" s="52">
        <f t="shared" si="29"/>
        <v>2</v>
      </c>
      <c r="Z324" s="23"/>
      <c r="AA324" s="57"/>
      <c r="AB324" s="23"/>
      <c r="AC324" s="23"/>
      <c r="AD324" s="23"/>
    </row>
    <row r="325" spans="1:30" ht="167.25" hidden="1" thickTop="1" thickBot="1" x14ac:dyDescent="0.25">
      <c r="A325" s="29" t="s">
        <v>50</v>
      </c>
      <c r="B325" s="29" t="s">
        <v>295</v>
      </c>
      <c r="C325" s="29" t="s">
        <v>1266</v>
      </c>
      <c r="D325" s="29" t="s">
        <v>83</v>
      </c>
      <c r="E325" s="23" t="s">
        <v>1049</v>
      </c>
      <c r="F325" s="23" t="s">
        <v>1055</v>
      </c>
      <c r="G325" s="23" t="s">
        <v>1062</v>
      </c>
      <c r="H325" s="23" t="s">
        <v>1055</v>
      </c>
      <c r="I325" s="31" t="s">
        <v>1280</v>
      </c>
      <c r="J325" s="189" t="str">
        <f>+VLOOKUP(I325,Feuil1!A:C,2,FALSE)</f>
        <v>R2-1-1-10</v>
      </c>
      <c r="K325" s="31" t="s">
        <v>1281</v>
      </c>
      <c r="L325" s="29"/>
      <c r="M325" s="59">
        <v>2</v>
      </c>
      <c r="N325" s="60">
        <v>2</v>
      </c>
      <c r="O325" s="42">
        <f t="shared" si="25"/>
        <v>4</v>
      </c>
      <c r="P325" s="42">
        <f t="shared" si="26"/>
        <v>2</v>
      </c>
      <c r="Q325" s="44" t="s">
        <v>1714</v>
      </c>
      <c r="R325" s="59">
        <v>5</v>
      </c>
      <c r="S325" s="25" t="s">
        <v>1283</v>
      </c>
      <c r="T325" s="59">
        <v>5</v>
      </c>
      <c r="U325" s="25"/>
      <c r="V325" s="59">
        <v>5</v>
      </c>
      <c r="W325" s="41">
        <f t="shared" si="27"/>
        <v>15</v>
      </c>
      <c r="X325" s="50">
        <f t="shared" si="28"/>
        <v>1</v>
      </c>
      <c r="Y325" s="52">
        <f t="shared" si="29"/>
        <v>2</v>
      </c>
      <c r="Z325" s="23"/>
      <c r="AA325" s="57"/>
      <c r="AB325" s="23"/>
      <c r="AC325" s="23"/>
      <c r="AD325" s="23"/>
    </row>
    <row r="326" spans="1:30" ht="27" hidden="1" thickTop="1" thickBot="1" x14ac:dyDescent="0.25">
      <c r="A326" s="29" t="s">
        <v>50</v>
      </c>
      <c r="B326" s="29" t="s">
        <v>295</v>
      </c>
      <c r="C326" s="29" t="s">
        <v>1266</v>
      </c>
      <c r="D326" s="29" t="s">
        <v>83</v>
      </c>
      <c r="E326" s="23" t="s">
        <v>1049</v>
      </c>
      <c r="F326" s="23" t="s">
        <v>1055</v>
      </c>
      <c r="G326" s="23" t="s">
        <v>1062</v>
      </c>
      <c r="H326" s="23" t="s">
        <v>1055</v>
      </c>
      <c r="I326" s="31" t="s">
        <v>1280</v>
      </c>
      <c r="J326" s="189" t="str">
        <f>+VLOOKUP(I326,Feuil1!A:C,2,FALSE)</f>
        <v>R2-1-1-10</v>
      </c>
      <c r="K326" s="31" t="s">
        <v>1282</v>
      </c>
      <c r="L326" s="29"/>
      <c r="M326" s="59">
        <v>2</v>
      </c>
      <c r="N326" s="60">
        <v>2</v>
      </c>
      <c r="O326" s="42">
        <f t="shared" si="25"/>
        <v>4</v>
      </c>
      <c r="P326" s="42">
        <f t="shared" si="26"/>
        <v>2</v>
      </c>
      <c r="Q326" s="44"/>
      <c r="R326" s="59">
        <v>5</v>
      </c>
      <c r="S326" s="25"/>
      <c r="T326" s="59">
        <v>5</v>
      </c>
      <c r="U326" s="25"/>
      <c r="V326" s="59">
        <v>5</v>
      </c>
      <c r="W326" s="41">
        <f t="shared" si="27"/>
        <v>15</v>
      </c>
      <c r="X326" s="50">
        <f t="shared" si="28"/>
        <v>1</v>
      </c>
      <c r="Y326" s="52">
        <f t="shared" si="29"/>
        <v>2</v>
      </c>
      <c r="Z326" s="23"/>
      <c r="AA326" s="57"/>
      <c r="AB326" s="23"/>
      <c r="AC326" s="23"/>
      <c r="AD326" s="23"/>
    </row>
    <row r="327" spans="1:30" ht="256.5" hidden="1" thickTop="1" thickBot="1" x14ac:dyDescent="0.25">
      <c r="A327" s="29" t="s">
        <v>240</v>
      </c>
      <c r="B327" s="29" t="s">
        <v>295</v>
      </c>
      <c r="C327" s="29" t="s">
        <v>475</v>
      </c>
      <c r="D327" s="29" t="s">
        <v>83</v>
      </c>
      <c r="E327" s="29" t="s">
        <v>1052</v>
      </c>
      <c r="F327" s="29" t="s">
        <v>1639</v>
      </c>
      <c r="G327" s="29" t="s">
        <v>1640</v>
      </c>
      <c r="H327" s="29" t="s">
        <v>1063</v>
      </c>
      <c r="I327" s="31" t="s">
        <v>476</v>
      </c>
      <c r="J327" s="189" t="str">
        <f>+VLOOKUP(I327,Feuil1!A:C,2,FALSE)</f>
        <v>R6-1-3-1</v>
      </c>
      <c r="K327" s="31" t="s">
        <v>477</v>
      </c>
      <c r="L327" s="29"/>
      <c r="M327" s="59">
        <v>2</v>
      </c>
      <c r="N327" s="60">
        <v>2</v>
      </c>
      <c r="O327" s="42">
        <f t="shared" si="25"/>
        <v>4</v>
      </c>
      <c r="P327" s="42">
        <f t="shared" si="26"/>
        <v>2</v>
      </c>
      <c r="Q327" s="45" t="s">
        <v>478</v>
      </c>
      <c r="R327" s="59">
        <v>5</v>
      </c>
      <c r="S327" s="30" t="s">
        <v>479</v>
      </c>
      <c r="T327" s="59">
        <v>5</v>
      </c>
      <c r="U327" s="30" t="s">
        <v>469</v>
      </c>
      <c r="V327" s="59">
        <v>2</v>
      </c>
      <c r="W327" s="41">
        <f t="shared" si="27"/>
        <v>12</v>
      </c>
      <c r="X327" s="50">
        <f t="shared" si="28"/>
        <v>1</v>
      </c>
      <c r="Y327" s="52">
        <f t="shared" si="29"/>
        <v>2</v>
      </c>
      <c r="Z327" s="29"/>
      <c r="AA327" s="58" t="s">
        <v>1629</v>
      </c>
      <c r="AB327" s="221">
        <v>45078</v>
      </c>
      <c r="AC327" s="23"/>
      <c r="AD327" s="84"/>
    </row>
    <row r="328" spans="1:30" ht="52.5" hidden="1" thickTop="1" thickBot="1" x14ac:dyDescent="0.25">
      <c r="A328" s="29" t="s">
        <v>240</v>
      </c>
      <c r="B328" s="29" t="s">
        <v>295</v>
      </c>
      <c r="C328" s="29" t="s">
        <v>475</v>
      </c>
      <c r="D328" s="29" t="s">
        <v>83</v>
      </c>
      <c r="E328" s="29" t="s">
        <v>1052</v>
      </c>
      <c r="F328" s="29" t="s">
        <v>1639</v>
      </c>
      <c r="G328" s="29" t="s">
        <v>1640</v>
      </c>
      <c r="H328" s="29" t="s">
        <v>1063</v>
      </c>
      <c r="I328" s="31" t="s">
        <v>476</v>
      </c>
      <c r="J328" s="189" t="str">
        <f>+VLOOKUP(I328,Feuil1!A:C,2,FALSE)</f>
        <v>R6-1-3-1</v>
      </c>
      <c r="K328" s="31" t="s">
        <v>480</v>
      </c>
      <c r="L328" s="29"/>
      <c r="M328" s="59">
        <v>2</v>
      </c>
      <c r="N328" s="60">
        <v>2</v>
      </c>
      <c r="O328" s="42">
        <f t="shared" si="25"/>
        <v>4</v>
      </c>
      <c r="P328" s="42">
        <f t="shared" si="26"/>
        <v>2</v>
      </c>
      <c r="Q328" s="45"/>
      <c r="R328" s="59">
        <v>4</v>
      </c>
      <c r="S328" s="30"/>
      <c r="T328" s="59">
        <v>5</v>
      </c>
      <c r="U328" s="30"/>
      <c r="V328" s="59">
        <v>2</v>
      </c>
      <c r="W328" s="41">
        <f t="shared" si="27"/>
        <v>11</v>
      </c>
      <c r="X328" s="50">
        <f t="shared" si="28"/>
        <v>1</v>
      </c>
      <c r="Y328" s="52">
        <f t="shared" si="29"/>
        <v>2</v>
      </c>
      <c r="Z328" s="29"/>
      <c r="AA328" s="58" t="s">
        <v>1630</v>
      </c>
      <c r="AB328" s="221">
        <v>45078</v>
      </c>
      <c r="AC328" s="23"/>
      <c r="AD328" s="23"/>
    </row>
    <row r="329" spans="1:30" ht="65.25" hidden="1" thickTop="1" thickBot="1" x14ac:dyDescent="0.25">
      <c r="A329" s="29" t="s">
        <v>240</v>
      </c>
      <c r="B329" s="29" t="s">
        <v>295</v>
      </c>
      <c r="C329" s="29" t="s">
        <v>486</v>
      </c>
      <c r="D329" s="29" t="s">
        <v>83</v>
      </c>
      <c r="E329" s="29" t="s">
        <v>1052</v>
      </c>
      <c r="F329" s="29" t="s">
        <v>1639</v>
      </c>
      <c r="G329" s="29" t="s">
        <v>1640</v>
      </c>
      <c r="H329" s="29" t="s">
        <v>1063</v>
      </c>
      <c r="I329" s="31" t="s">
        <v>184</v>
      </c>
      <c r="J329" s="189" t="str">
        <f>+VLOOKUP(I329,Feuil1!A:C,2,FALSE)</f>
        <v>R4-1-1-19</v>
      </c>
      <c r="K329" s="31" t="s">
        <v>487</v>
      </c>
      <c r="L329" s="29"/>
      <c r="M329" s="59">
        <v>4</v>
      </c>
      <c r="N329" s="60">
        <v>1</v>
      </c>
      <c r="O329" s="42">
        <f t="shared" si="25"/>
        <v>4</v>
      </c>
      <c r="P329" s="42">
        <f t="shared" si="26"/>
        <v>2</v>
      </c>
      <c r="Q329" s="45" t="s">
        <v>488</v>
      </c>
      <c r="R329" s="59">
        <v>5</v>
      </c>
      <c r="S329" s="30"/>
      <c r="T329" s="59">
        <v>5</v>
      </c>
      <c r="U329" s="30"/>
      <c r="V329" s="59">
        <v>5</v>
      </c>
      <c r="W329" s="41">
        <f t="shared" si="27"/>
        <v>15</v>
      </c>
      <c r="X329" s="50">
        <f t="shared" si="28"/>
        <v>1</v>
      </c>
      <c r="Y329" s="52">
        <f t="shared" si="29"/>
        <v>2</v>
      </c>
      <c r="Z329" s="29"/>
      <c r="AA329" s="58" t="s">
        <v>1632</v>
      </c>
      <c r="AB329" s="221">
        <v>45078</v>
      </c>
      <c r="AC329" s="23"/>
      <c r="AD329" s="23"/>
    </row>
    <row r="330" spans="1:30" ht="90.75" hidden="1" thickTop="1" thickBot="1" x14ac:dyDescent="0.25">
      <c r="A330" s="23" t="s">
        <v>441</v>
      </c>
      <c r="B330" s="23" t="s">
        <v>525</v>
      </c>
      <c r="C330" s="23" t="s">
        <v>526</v>
      </c>
      <c r="D330" s="23" t="s">
        <v>83</v>
      </c>
      <c r="E330" s="23" t="s">
        <v>1052</v>
      </c>
      <c r="F330" s="23" t="s">
        <v>1065</v>
      </c>
      <c r="G330" s="23" t="s">
        <v>1063</v>
      </c>
      <c r="H330" s="23" t="s">
        <v>1062</v>
      </c>
      <c r="I330" s="24" t="s">
        <v>531</v>
      </c>
      <c r="J330" s="189" t="str">
        <f>+VLOOKUP(I330,Feuil1!A:C,2,FALSE)</f>
        <v>R3-3-1-2</v>
      </c>
      <c r="K330" s="24" t="s">
        <v>532</v>
      </c>
      <c r="L330" s="23"/>
      <c r="M330" s="59">
        <v>3</v>
      </c>
      <c r="N330" s="60">
        <v>2</v>
      </c>
      <c r="O330" s="42">
        <f t="shared" si="25"/>
        <v>6</v>
      </c>
      <c r="P330" s="42">
        <f t="shared" si="26"/>
        <v>2</v>
      </c>
      <c r="Q330" s="44" t="s">
        <v>533</v>
      </c>
      <c r="R330" s="59">
        <v>5</v>
      </c>
      <c r="S330" s="25"/>
      <c r="T330" s="59">
        <v>5</v>
      </c>
      <c r="U330" s="25"/>
      <c r="V330" s="59">
        <v>5</v>
      </c>
      <c r="W330" s="41">
        <f t="shared" si="27"/>
        <v>15</v>
      </c>
      <c r="X330" s="50">
        <f t="shared" si="28"/>
        <v>1</v>
      </c>
      <c r="Y330" s="52">
        <f t="shared" si="29"/>
        <v>2</v>
      </c>
      <c r="Z330" s="23"/>
      <c r="AA330" s="57"/>
      <c r="AB330" s="23"/>
      <c r="AC330" s="23"/>
      <c r="AD330" s="84" t="s">
        <v>1564</v>
      </c>
    </row>
    <row r="331" spans="1:30" ht="129" hidden="1" thickTop="1" thickBot="1" x14ac:dyDescent="0.25">
      <c r="A331" s="23" t="s">
        <v>441</v>
      </c>
      <c r="B331" s="23" t="s">
        <v>525</v>
      </c>
      <c r="C331" s="23" t="s">
        <v>526</v>
      </c>
      <c r="D331" s="23" t="s">
        <v>83</v>
      </c>
      <c r="E331" s="23" t="s">
        <v>1052</v>
      </c>
      <c r="F331" s="23" t="s">
        <v>1065</v>
      </c>
      <c r="G331" s="23" t="s">
        <v>1063</v>
      </c>
      <c r="H331" s="23" t="s">
        <v>1062</v>
      </c>
      <c r="I331" s="24" t="s">
        <v>534</v>
      </c>
      <c r="J331" s="189" t="str">
        <f>+VLOOKUP(I331,Feuil1!A:C,2,FALSE)</f>
        <v>R3-3-1-3</v>
      </c>
      <c r="K331" s="24" t="s">
        <v>535</v>
      </c>
      <c r="L331" s="23"/>
      <c r="M331" s="59">
        <v>3</v>
      </c>
      <c r="N331" s="60">
        <v>2</v>
      </c>
      <c r="O331" s="42">
        <f t="shared" si="25"/>
        <v>6</v>
      </c>
      <c r="P331" s="42">
        <f t="shared" si="26"/>
        <v>2</v>
      </c>
      <c r="Q331" s="44" t="s">
        <v>1532</v>
      </c>
      <c r="R331" s="59">
        <v>5</v>
      </c>
      <c r="S331" s="25" t="s">
        <v>536</v>
      </c>
      <c r="T331" s="59">
        <v>5</v>
      </c>
      <c r="U331" s="25"/>
      <c r="V331" s="59">
        <v>5</v>
      </c>
      <c r="W331" s="41">
        <f t="shared" si="27"/>
        <v>15</v>
      </c>
      <c r="X331" s="50">
        <f t="shared" si="28"/>
        <v>1</v>
      </c>
      <c r="Y331" s="52">
        <f t="shared" si="29"/>
        <v>2</v>
      </c>
      <c r="Z331" s="23"/>
      <c r="AA331" s="57"/>
      <c r="AB331" s="23"/>
      <c r="AC331" s="23"/>
      <c r="AD331" s="23"/>
    </row>
    <row r="332" spans="1:30" ht="307.5" hidden="1" thickTop="1" thickBot="1" x14ac:dyDescent="0.25">
      <c r="A332" s="23" t="s">
        <v>441</v>
      </c>
      <c r="B332" s="23" t="s">
        <v>525</v>
      </c>
      <c r="C332" s="23" t="s">
        <v>526</v>
      </c>
      <c r="D332" s="23" t="s">
        <v>83</v>
      </c>
      <c r="E332" s="23" t="s">
        <v>1052</v>
      </c>
      <c r="F332" s="23" t="s">
        <v>1065</v>
      </c>
      <c r="G332" s="23" t="s">
        <v>1063</v>
      </c>
      <c r="H332" s="23" t="s">
        <v>1062</v>
      </c>
      <c r="I332" s="24" t="s">
        <v>537</v>
      </c>
      <c r="J332" s="189" t="str">
        <f>+VLOOKUP(I332,Feuil1!A:C,2,FALSE)</f>
        <v>R3-3-1-4</v>
      </c>
      <c r="K332" s="24" t="s">
        <v>538</v>
      </c>
      <c r="L332" s="23"/>
      <c r="M332" s="59">
        <v>2</v>
      </c>
      <c r="N332" s="60">
        <v>2</v>
      </c>
      <c r="O332" s="42">
        <f t="shared" si="25"/>
        <v>4</v>
      </c>
      <c r="P332" s="42">
        <f t="shared" si="26"/>
        <v>2</v>
      </c>
      <c r="Q332" s="44" t="s">
        <v>539</v>
      </c>
      <c r="R332" s="59">
        <v>5</v>
      </c>
      <c r="S332" s="25" t="s">
        <v>540</v>
      </c>
      <c r="T332" s="59">
        <v>5</v>
      </c>
      <c r="U332" s="25" t="s">
        <v>1733</v>
      </c>
      <c r="V332" s="59">
        <v>5</v>
      </c>
      <c r="W332" s="41">
        <f t="shared" si="27"/>
        <v>15</v>
      </c>
      <c r="X332" s="50">
        <f t="shared" si="28"/>
        <v>1</v>
      </c>
      <c r="Y332" s="52">
        <f t="shared" si="29"/>
        <v>2</v>
      </c>
      <c r="Z332" s="23"/>
      <c r="AA332" s="57"/>
      <c r="AB332" s="23"/>
      <c r="AC332" s="23"/>
      <c r="AD332" s="23"/>
    </row>
    <row r="333" spans="1:30" ht="78" hidden="1" thickTop="1" thickBot="1" x14ac:dyDescent="0.25">
      <c r="A333" s="23" t="s">
        <v>441</v>
      </c>
      <c r="B333" s="23" t="s">
        <v>541</v>
      </c>
      <c r="C333" s="23" t="s">
        <v>563</v>
      </c>
      <c r="D333" s="23" t="s">
        <v>83</v>
      </c>
      <c r="E333" s="23" t="s">
        <v>1052</v>
      </c>
      <c r="F333" s="23" t="s">
        <v>1065</v>
      </c>
      <c r="G333" s="23" t="s">
        <v>1063</v>
      </c>
      <c r="H333" s="23" t="s">
        <v>1062</v>
      </c>
      <c r="I333" s="24" t="s">
        <v>564</v>
      </c>
      <c r="J333" s="189" t="str">
        <f>+VLOOKUP(I333,Feuil1!A:C,2,FALSE)</f>
        <v>R3-1-3-1</v>
      </c>
      <c r="K333" s="24" t="s">
        <v>565</v>
      </c>
      <c r="L333" s="23"/>
      <c r="M333" s="59">
        <v>2</v>
      </c>
      <c r="N333" s="60">
        <v>2</v>
      </c>
      <c r="O333" s="42">
        <f t="shared" si="25"/>
        <v>4</v>
      </c>
      <c r="P333" s="42">
        <f t="shared" si="26"/>
        <v>2</v>
      </c>
      <c r="Q333" s="44" t="s">
        <v>566</v>
      </c>
      <c r="R333" s="59">
        <v>5</v>
      </c>
      <c r="S333" s="25"/>
      <c r="T333" s="59">
        <v>5</v>
      </c>
      <c r="U333" s="25"/>
      <c r="V333" s="59">
        <v>5</v>
      </c>
      <c r="W333" s="41">
        <f t="shared" si="27"/>
        <v>15</v>
      </c>
      <c r="X333" s="50">
        <f t="shared" si="28"/>
        <v>1</v>
      </c>
      <c r="Y333" s="52">
        <f t="shared" si="29"/>
        <v>2</v>
      </c>
      <c r="Z333" s="23"/>
      <c r="AA333" s="57"/>
      <c r="AB333" s="23"/>
      <c r="AC333" s="23"/>
      <c r="AD333" s="84" t="s">
        <v>1568</v>
      </c>
    </row>
    <row r="334" spans="1:30" ht="78" hidden="1" thickTop="1" thickBot="1" x14ac:dyDescent="0.25">
      <c r="A334" s="23" t="s">
        <v>441</v>
      </c>
      <c r="B334" s="23" t="s">
        <v>541</v>
      </c>
      <c r="C334" s="23" t="s">
        <v>567</v>
      </c>
      <c r="D334" s="23" t="s">
        <v>83</v>
      </c>
      <c r="E334" s="23" t="s">
        <v>1052</v>
      </c>
      <c r="F334" s="23" t="s">
        <v>1065</v>
      </c>
      <c r="G334" s="23" t="s">
        <v>1063</v>
      </c>
      <c r="H334" s="23" t="s">
        <v>1062</v>
      </c>
      <c r="I334" s="24" t="s">
        <v>564</v>
      </c>
      <c r="J334" s="189" t="str">
        <f>+VLOOKUP(I334,Feuil1!A:C,2,FALSE)</f>
        <v>R3-1-3-1</v>
      </c>
      <c r="K334" s="24" t="s">
        <v>565</v>
      </c>
      <c r="L334" s="23"/>
      <c r="M334" s="59">
        <v>2</v>
      </c>
      <c r="N334" s="60">
        <v>2</v>
      </c>
      <c r="O334" s="42">
        <f t="shared" si="25"/>
        <v>4</v>
      </c>
      <c r="P334" s="42">
        <f t="shared" si="26"/>
        <v>2</v>
      </c>
      <c r="Q334" s="44" t="s">
        <v>568</v>
      </c>
      <c r="R334" s="59">
        <v>5</v>
      </c>
      <c r="S334" s="25"/>
      <c r="T334" s="59">
        <v>5</v>
      </c>
      <c r="U334" s="25"/>
      <c r="V334" s="59">
        <v>5</v>
      </c>
      <c r="W334" s="41">
        <f t="shared" si="27"/>
        <v>15</v>
      </c>
      <c r="X334" s="50">
        <f t="shared" si="28"/>
        <v>1</v>
      </c>
      <c r="Y334" s="52">
        <f t="shared" si="29"/>
        <v>2</v>
      </c>
      <c r="Z334" s="23"/>
      <c r="AA334" s="57"/>
      <c r="AB334" s="23"/>
      <c r="AC334" s="23"/>
      <c r="AD334" s="84" t="s">
        <v>1564</v>
      </c>
    </row>
    <row r="335" spans="1:30" ht="39.75" hidden="1" thickTop="1" thickBot="1" x14ac:dyDescent="0.25">
      <c r="A335" s="23" t="s">
        <v>441</v>
      </c>
      <c r="B335" s="23" t="s">
        <v>541</v>
      </c>
      <c r="C335" s="23" t="s">
        <v>569</v>
      </c>
      <c r="D335" s="23" t="s">
        <v>83</v>
      </c>
      <c r="E335" s="23" t="s">
        <v>1049</v>
      </c>
      <c r="F335" s="23" t="s">
        <v>1056</v>
      </c>
      <c r="G335" s="23" t="s">
        <v>1055</v>
      </c>
      <c r="H335" s="23" t="s">
        <v>1055</v>
      </c>
      <c r="I335" s="24" t="s">
        <v>570</v>
      </c>
      <c r="J335" s="189" t="str">
        <f>+VLOOKUP(I335,Feuil1!A:C,2,FALSE)</f>
        <v>R3-1-4-1</v>
      </c>
      <c r="K335" s="24" t="s">
        <v>571</v>
      </c>
      <c r="L335" s="23"/>
      <c r="M335" s="59">
        <v>2</v>
      </c>
      <c r="N335" s="60">
        <v>2</v>
      </c>
      <c r="O335" s="42">
        <f t="shared" si="25"/>
        <v>4</v>
      </c>
      <c r="P335" s="42">
        <f t="shared" si="26"/>
        <v>2</v>
      </c>
      <c r="Q335" s="44" t="s">
        <v>572</v>
      </c>
      <c r="R335" s="59">
        <v>5</v>
      </c>
      <c r="S335" s="25"/>
      <c r="T335" s="59">
        <v>5</v>
      </c>
      <c r="U335" s="25" t="s">
        <v>573</v>
      </c>
      <c r="V335" s="59">
        <v>5</v>
      </c>
      <c r="W335" s="41">
        <f t="shared" si="27"/>
        <v>15</v>
      </c>
      <c r="X335" s="50">
        <f t="shared" si="28"/>
        <v>1</v>
      </c>
      <c r="Y335" s="52">
        <f t="shared" si="29"/>
        <v>2</v>
      </c>
      <c r="Z335" s="23"/>
      <c r="AA335" s="57"/>
      <c r="AB335" s="23"/>
      <c r="AC335" s="23"/>
      <c r="AD335" s="23"/>
    </row>
    <row r="336" spans="1:30" ht="192.75" hidden="1" thickTop="1" thickBot="1" x14ac:dyDescent="0.25">
      <c r="A336" s="23" t="s">
        <v>441</v>
      </c>
      <c r="B336" s="23" t="s">
        <v>541</v>
      </c>
      <c r="C336" s="23" t="s">
        <v>569</v>
      </c>
      <c r="D336" s="23" t="s">
        <v>83</v>
      </c>
      <c r="E336" s="23" t="s">
        <v>1049</v>
      </c>
      <c r="F336" s="23" t="s">
        <v>1056</v>
      </c>
      <c r="G336" s="23" t="s">
        <v>1055</v>
      </c>
      <c r="H336" s="23" t="s">
        <v>1055</v>
      </c>
      <c r="I336" s="24" t="s">
        <v>574</v>
      </c>
      <c r="J336" s="189" t="str">
        <f>+VLOOKUP(I336,Feuil1!A:C,2,FALSE)</f>
        <v>R3-1-4-2</v>
      </c>
      <c r="K336" s="24" t="s">
        <v>575</v>
      </c>
      <c r="L336" s="23"/>
      <c r="M336" s="59">
        <v>2</v>
      </c>
      <c r="N336" s="60">
        <v>2</v>
      </c>
      <c r="O336" s="42">
        <f t="shared" si="25"/>
        <v>4</v>
      </c>
      <c r="P336" s="42">
        <f t="shared" si="26"/>
        <v>2</v>
      </c>
      <c r="Q336" s="44" t="s">
        <v>576</v>
      </c>
      <c r="R336" s="59">
        <v>5</v>
      </c>
      <c r="S336" s="25" t="s">
        <v>577</v>
      </c>
      <c r="T336" s="59">
        <v>4</v>
      </c>
      <c r="U336" s="25"/>
      <c r="V336" s="59">
        <v>5</v>
      </c>
      <c r="W336" s="41">
        <f t="shared" si="27"/>
        <v>14</v>
      </c>
      <c r="X336" s="50">
        <f t="shared" si="28"/>
        <v>1</v>
      </c>
      <c r="Y336" s="52">
        <f t="shared" si="29"/>
        <v>2</v>
      </c>
      <c r="Z336" s="23"/>
      <c r="AA336" s="120" t="s">
        <v>1538</v>
      </c>
      <c r="AB336" s="221">
        <v>45078</v>
      </c>
      <c r="AC336" s="23"/>
      <c r="AD336" s="23"/>
    </row>
    <row r="337" spans="1:30" ht="218.25" hidden="1" thickTop="1" thickBot="1" x14ac:dyDescent="0.25">
      <c r="A337" s="23" t="s">
        <v>441</v>
      </c>
      <c r="B337" s="23" t="s">
        <v>541</v>
      </c>
      <c r="C337" s="23" t="s">
        <v>569</v>
      </c>
      <c r="D337" s="23" t="s">
        <v>83</v>
      </c>
      <c r="E337" s="23" t="s">
        <v>1052</v>
      </c>
      <c r="F337" s="23" t="s">
        <v>1065</v>
      </c>
      <c r="G337" s="23" t="s">
        <v>1063</v>
      </c>
      <c r="H337" s="23" t="s">
        <v>1062</v>
      </c>
      <c r="I337" s="24" t="s">
        <v>578</v>
      </c>
      <c r="J337" s="189" t="str">
        <f>+VLOOKUP(I337,Feuil1!A:C,2,FALSE)</f>
        <v>R3-1-4-3</v>
      </c>
      <c r="K337" s="24" t="s">
        <v>579</v>
      </c>
      <c r="L337" s="23"/>
      <c r="M337" s="59">
        <v>2</v>
      </c>
      <c r="N337" s="60">
        <v>2</v>
      </c>
      <c r="O337" s="42">
        <f t="shared" si="25"/>
        <v>4</v>
      </c>
      <c r="P337" s="42">
        <f t="shared" si="26"/>
        <v>2</v>
      </c>
      <c r="Q337" s="44" t="s">
        <v>1539</v>
      </c>
      <c r="R337" s="59">
        <v>5</v>
      </c>
      <c r="S337" s="25"/>
      <c r="T337" s="59">
        <v>5</v>
      </c>
      <c r="U337" s="25"/>
      <c r="V337" s="59">
        <v>5</v>
      </c>
      <c r="W337" s="41">
        <f t="shared" si="27"/>
        <v>15</v>
      </c>
      <c r="X337" s="50">
        <f t="shared" si="28"/>
        <v>1</v>
      </c>
      <c r="Y337" s="52">
        <f t="shared" si="29"/>
        <v>2</v>
      </c>
      <c r="Z337" s="23"/>
      <c r="AA337" s="57"/>
      <c r="AB337" s="23"/>
      <c r="AC337" s="23"/>
      <c r="AD337" s="84" t="s">
        <v>1570</v>
      </c>
    </row>
    <row r="338" spans="1:30" ht="103.5" hidden="1" thickTop="1" thickBot="1" x14ac:dyDescent="0.25">
      <c r="A338" s="23" t="s">
        <v>441</v>
      </c>
      <c r="B338" s="23" t="s">
        <v>541</v>
      </c>
      <c r="C338" s="23" t="s">
        <v>569</v>
      </c>
      <c r="D338" s="23" t="s">
        <v>83</v>
      </c>
      <c r="E338" s="23" t="s">
        <v>1052</v>
      </c>
      <c r="F338" s="23" t="s">
        <v>1065</v>
      </c>
      <c r="G338" s="23" t="s">
        <v>1063</v>
      </c>
      <c r="H338" s="23" t="s">
        <v>1062</v>
      </c>
      <c r="I338" s="24" t="s">
        <v>564</v>
      </c>
      <c r="J338" s="189" t="str">
        <f>+VLOOKUP(I338,Feuil1!A:C,2,FALSE)</f>
        <v>R3-1-3-1</v>
      </c>
      <c r="K338" s="24" t="s">
        <v>565</v>
      </c>
      <c r="L338" s="23"/>
      <c r="M338" s="59">
        <v>2</v>
      </c>
      <c r="N338" s="60">
        <v>2</v>
      </c>
      <c r="O338" s="42">
        <f t="shared" si="25"/>
        <v>4</v>
      </c>
      <c r="P338" s="42">
        <f t="shared" si="26"/>
        <v>2</v>
      </c>
      <c r="Q338" s="44" t="s">
        <v>580</v>
      </c>
      <c r="R338" s="59">
        <v>5</v>
      </c>
      <c r="S338" s="25"/>
      <c r="T338" s="59">
        <v>5</v>
      </c>
      <c r="U338" s="25"/>
      <c r="V338" s="59">
        <v>5</v>
      </c>
      <c r="W338" s="41">
        <f t="shared" si="27"/>
        <v>15</v>
      </c>
      <c r="X338" s="50">
        <f t="shared" si="28"/>
        <v>1</v>
      </c>
      <c r="Y338" s="52">
        <f t="shared" si="29"/>
        <v>2</v>
      </c>
      <c r="Z338" s="23"/>
      <c r="AA338" s="57"/>
      <c r="AB338" s="23"/>
      <c r="AC338" s="23"/>
      <c r="AD338" s="23"/>
    </row>
    <row r="339" spans="1:30" ht="116.25" hidden="1" thickTop="1" thickBot="1" x14ac:dyDescent="0.25">
      <c r="A339" s="23" t="s">
        <v>441</v>
      </c>
      <c r="B339" s="23" t="s">
        <v>541</v>
      </c>
      <c r="C339" s="23" t="s">
        <v>569</v>
      </c>
      <c r="D339" s="23" t="s">
        <v>83</v>
      </c>
      <c r="E339" s="23" t="s">
        <v>1052</v>
      </c>
      <c r="F339" s="23" t="s">
        <v>1065</v>
      </c>
      <c r="G339" s="23" t="s">
        <v>1063</v>
      </c>
      <c r="H339" s="23" t="s">
        <v>1062</v>
      </c>
      <c r="I339" s="24" t="s">
        <v>581</v>
      </c>
      <c r="J339" s="189" t="str">
        <f>+VLOOKUP(I339,Feuil1!A:C,2,FALSE)</f>
        <v>R3-1-4-5</v>
      </c>
      <c r="K339" s="24" t="s">
        <v>582</v>
      </c>
      <c r="L339" s="23"/>
      <c r="M339" s="59">
        <v>2</v>
      </c>
      <c r="N339" s="60">
        <v>2</v>
      </c>
      <c r="O339" s="42">
        <f t="shared" si="25"/>
        <v>4</v>
      </c>
      <c r="P339" s="42">
        <f t="shared" si="26"/>
        <v>2</v>
      </c>
      <c r="Q339" s="44" t="s">
        <v>583</v>
      </c>
      <c r="R339" s="59">
        <v>5</v>
      </c>
      <c r="S339" s="25"/>
      <c r="T339" s="59">
        <v>5</v>
      </c>
      <c r="U339" s="25" t="s">
        <v>1540</v>
      </c>
      <c r="V339" s="59">
        <v>5</v>
      </c>
      <c r="W339" s="41">
        <f t="shared" si="27"/>
        <v>15</v>
      </c>
      <c r="X339" s="50">
        <f t="shared" si="28"/>
        <v>1</v>
      </c>
      <c r="Y339" s="52">
        <f t="shared" si="29"/>
        <v>2</v>
      </c>
      <c r="Z339" s="23"/>
      <c r="AA339" s="57"/>
      <c r="AB339" s="23"/>
      <c r="AC339" s="23"/>
      <c r="AD339" s="23"/>
    </row>
    <row r="340" spans="1:30" ht="103.5" hidden="1" thickTop="1" thickBot="1" x14ac:dyDescent="0.25">
      <c r="A340" s="23" t="s">
        <v>441</v>
      </c>
      <c r="B340" s="23" t="s">
        <v>541</v>
      </c>
      <c r="C340" s="23" t="s">
        <v>569</v>
      </c>
      <c r="D340" s="23" t="s">
        <v>83</v>
      </c>
      <c r="E340" s="23" t="s">
        <v>1052</v>
      </c>
      <c r="F340" s="23" t="s">
        <v>1065</v>
      </c>
      <c r="G340" s="23" t="s">
        <v>1063</v>
      </c>
      <c r="H340" s="23" t="s">
        <v>1062</v>
      </c>
      <c r="I340" s="24" t="s">
        <v>584</v>
      </c>
      <c r="J340" s="189" t="str">
        <f>+VLOOKUP(I340,Feuil1!A:C,2,FALSE)</f>
        <v>R3-1-4-6</v>
      </c>
      <c r="K340" s="24" t="s">
        <v>585</v>
      </c>
      <c r="L340" s="23"/>
      <c r="M340" s="59">
        <v>2</v>
      </c>
      <c r="N340" s="60">
        <v>2</v>
      </c>
      <c r="O340" s="42">
        <f t="shared" si="25"/>
        <v>4</v>
      </c>
      <c r="P340" s="42">
        <f t="shared" si="26"/>
        <v>2</v>
      </c>
      <c r="Q340" s="44" t="s">
        <v>586</v>
      </c>
      <c r="R340" s="59">
        <v>4</v>
      </c>
      <c r="S340" s="25" t="s">
        <v>587</v>
      </c>
      <c r="T340" s="59">
        <v>4</v>
      </c>
      <c r="U340" s="25"/>
      <c r="V340" s="59">
        <v>4</v>
      </c>
      <c r="W340" s="41">
        <f t="shared" si="27"/>
        <v>12</v>
      </c>
      <c r="X340" s="50">
        <f t="shared" si="28"/>
        <v>1</v>
      </c>
      <c r="Y340" s="52">
        <f t="shared" si="29"/>
        <v>2</v>
      </c>
      <c r="Z340" s="23"/>
      <c r="AA340" s="120" t="s">
        <v>1541</v>
      </c>
      <c r="AB340" s="221">
        <v>45078</v>
      </c>
      <c r="AC340" s="23"/>
      <c r="AD340" s="84" t="s">
        <v>1642</v>
      </c>
    </row>
    <row r="341" spans="1:30" ht="307.5" hidden="1" thickTop="1" thickBot="1" x14ac:dyDescent="0.25">
      <c r="A341" s="29" t="s">
        <v>441</v>
      </c>
      <c r="B341" s="29" t="s">
        <v>541</v>
      </c>
      <c r="C341" s="29" t="s">
        <v>569</v>
      </c>
      <c r="D341" s="29" t="s">
        <v>83</v>
      </c>
      <c r="E341" s="29" t="s">
        <v>1052</v>
      </c>
      <c r="F341" s="29" t="s">
        <v>1065</v>
      </c>
      <c r="G341" s="29" t="s">
        <v>1063</v>
      </c>
      <c r="H341" s="29" t="s">
        <v>1062</v>
      </c>
      <c r="I341" s="31" t="s">
        <v>588</v>
      </c>
      <c r="J341" s="189" t="str">
        <f>+VLOOKUP(I341,Feuil1!A:C,2,FALSE)</f>
        <v>R3-1-4-7</v>
      </c>
      <c r="K341" s="31" t="s">
        <v>589</v>
      </c>
      <c r="L341" s="29"/>
      <c r="M341" s="59">
        <v>2</v>
      </c>
      <c r="N341" s="60">
        <v>2</v>
      </c>
      <c r="O341" s="42">
        <f t="shared" si="25"/>
        <v>4</v>
      </c>
      <c r="P341" s="42">
        <f t="shared" si="26"/>
        <v>2</v>
      </c>
      <c r="Q341" s="44" t="s">
        <v>590</v>
      </c>
      <c r="R341" s="59">
        <v>5</v>
      </c>
      <c r="S341" s="25"/>
      <c r="T341" s="59">
        <v>5</v>
      </c>
      <c r="U341" s="25"/>
      <c r="V341" s="59">
        <v>5</v>
      </c>
      <c r="W341" s="41">
        <f t="shared" si="27"/>
        <v>15</v>
      </c>
      <c r="X341" s="50">
        <f t="shared" si="28"/>
        <v>1</v>
      </c>
      <c r="Y341" s="52">
        <f t="shared" si="29"/>
        <v>2</v>
      </c>
      <c r="Z341" s="23"/>
      <c r="AA341" s="57"/>
      <c r="AB341" s="23"/>
      <c r="AC341" s="23"/>
      <c r="AD341" s="23"/>
    </row>
    <row r="342" spans="1:30" ht="78" hidden="1" thickTop="1" thickBot="1" x14ac:dyDescent="0.25">
      <c r="A342" s="23" t="s">
        <v>441</v>
      </c>
      <c r="B342" s="23" t="s">
        <v>541</v>
      </c>
      <c r="C342" s="23" t="s">
        <v>591</v>
      </c>
      <c r="D342" s="23" t="s">
        <v>83</v>
      </c>
      <c r="E342" s="29" t="s">
        <v>1052</v>
      </c>
      <c r="F342" s="29" t="s">
        <v>1065</v>
      </c>
      <c r="G342" s="29" t="s">
        <v>1063</v>
      </c>
      <c r="H342" s="29" t="s">
        <v>1062</v>
      </c>
      <c r="I342" s="24" t="s">
        <v>592</v>
      </c>
      <c r="J342" s="189" t="str">
        <f>+VLOOKUP(I342,Feuil1!A:C,2,FALSE)</f>
        <v>R3-1-5-1</v>
      </c>
      <c r="K342" s="24" t="s">
        <v>593</v>
      </c>
      <c r="L342" s="23"/>
      <c r="M342" s="59">
        <v>2</v>
      </c>
      <c r="N342" s="60">
        <v>1</v>
      </c>
      <c r="O342" s="42">
        <f t="shared" si="25"/>
        <v>2</v>
      </c>
      <c r="P342" s="42">
        <f t="shared" si="26"/>
        <v>1</v>
      </c>
      <c r="Q342" s="44" t="s">
        <v>594</v>
      </c>
      <c r="R342" s="59">
        <v>5</v>
      </c>
      <c r="S342" s="25" t="s">
        <v>595</v>
      </c>
      <c r="T342" s="59">
        <v>0</v>
      </c>
      <c r="U342" s="25"/>
      <c r="V342" s="59">
        <v>5</v>
      </c>
      <c r="W342" s="41">
        <f t="shared" si="27"/>
        <v>10</v>
      </c>
      <c r="X342" s="50">
        <f t="shared" si="28"/>
        <v>2</v>
      </c>
      <c r="Y342" s="52">
        <f t="shared" si="29"/>
        <v>2</v>
      </c>
      <c r="Z342" s="23"/>
      <c r="AA342" s="111" t="s">
        <v>1550</v>
      </c>
      <c r="AB342" s="221">
        <v>45078</v>
      </c>
      <c r="AC342" s="23"/>
      <c r="AD342" s="84" t="s">
        <v>1644</v>
      </c>
    </row>
    <row r="343" spans="1:30" ht="141.75" hidden="1" thickTop="1" thickBot="1" x14ac:dyDescent="0.25">
      <c r="A343" s="23" t="s">
        <v>441</v>
      </c>
      <c r="B343" s="23" t="s">
        <v>541</v>
      </c>
      <c r="C343" s="23" t="s">
        <v>591</v>
      </c>
      <c r="D343" s="23" t="s">
        <v>83</v>
      </c>
      <c r="E343" s="29" t="s">
        <v>1052</v>
      </c>
      <c r="F343" s="29" t="s">
        <v>1065</v>
      </c>
      <c r="G343" s="29" t="s">
        <v>1063</v>
      </c>
      <c r="H343" s="29" t="s">
        <v>1062</v>
      </c>
      <c r="I343" s="24" t="s">
        <v>607</v>
      </c>
      <c r="J343" s="189" t="str">
        <f>+VLOOKUP(I343,Feuil1!A:C,2,FALSE)</f>
        <v>R3-1-5-5</v>
      </c>
      <c r="K343" s="24" t="s">
        <v>608</v>
      </c>
      <c r="L343" s="23"/>
      <c r="M343" s="59">
        <v>2</v>
      </c>
      <c r="N343" s="60">
        <v>2</v>
      </c>
      <c r="O343" s="42">
        <f t="shared" si="25"/>
        <v>4</v>
      </c>
      <c r="P343" s="42">
        <f t="shared" si="26"/>
        <v>2</v>
      </c>
      <c r="Q343" s="44" t="s">
        <v>609</v>
      </c>
      <c r="R343" s="59">
        <v>5</v>
      </c>
      <c r="S343" s="25" t="s">
        <v>610</v>
      </c>
      <c r="T343" s="59">
        <v>5</v>
      </c>
      <c r="U343" s="25"/>
      <c r="V343" s="59">
        <v>5</v>
      </c>
      <c r="W343" s="41">
        <f t="shared" si="27"/>
        <v>15</v>
      </c>
      <c r="X343" s="50">
        <f t="shared" si="28"/>
        <v>1</v>
      </c>
      <c r="Y343" s="52">
        <f t="shared" si="29"/>
        <v>2</v>
      </c>
      <c r="Z343" s="23"/>
      <c r="AA343" s="111"/>
      <c r="AB343" s="23"/>
      <c r="AC343" s="23"/>
      <c r="AD343" s="23"/>
    </row>
    <row r="344" spans="1:30" ht="129" hidden="1" thickTop="1" thickBot="1" x14ac:dyDescent="0.25">
      <c r="A344" s="23" t="s">
        <v>441</v>
      </c>
      <c r="B344" s="23" t="s">
        <v>541</v>
      </c>
      <c r="C344" s="23" t="s">
        <v>591</v>
      </c>
      <c r="D344" s="23" t="s">
        <v>83</v>
      </c>
      <c r="E344" s="29" t="s">
        <v>1052</v>
      </c>
      <c r="F344" s="29" t="s">
        <v>1065</v>
      </c>
      <c r="G344" s="29" t="s">
        <v>1063</v>
      </c>
      <c r="H344" s="29" t="s">
        <v>1062</v>
      </c>
      <c r="I344" s="24" t="s">
        <v>600</v>
      </c>
      <c r="J344" s="189" t="str">
        <f>+VLOOKUP(I344,Feuil1!A:C,2,FALSE)</f>
        <v>R3-1-5-3</v>
      </c>
      <c r="K344" s="24" t="s">
        <v>601</v>
      </c>
      <c r="L344" s="23"/>
      <c r="M344" s="59">
        <v>2</v>
      </c>
      <c r="N344" s="60">
        <v>2</v>
      </c>
      <c r="O344" s="42">
        <f t="shared" si="25"/>
        <v>4</v>
      </c>
      <c r="P344" s="42">
        <f t="shared" si="26"/>
        <v>2</v>
      </c>
      <c r="Q344" s="44" t="s">
        <v>611</v>
      </c>
      <c r="R344" s="59">
        <v>5</v>
      </c>
      <c r="S344" s="25"/>
      <c r="T344" s="59">
        <v>5</v>
      </c>
      <c r="U344" s="25" t="s">
        <v>612</v>
      </c>
      <c r="V344" s="59">
        <v>5</v>
      </c>
      <c r="W344" s="41">
        <f t="shared" si="27"/>
        <v>15</v>
      </c>
      <c r="X344" s="50">
        <f t="shared" si="28"/>
        <v>1</v>
      </c>
      <c r="Y344" s="52">
        <f t="shared" si="29"/>
        <v>2</v>
      </c>
      <c r="Z344" s="23"/>
      <c r="AA344" s="111"/>
      <c r="AB344" s="23"/>
      <c r="AC344" s="23"/>
      <c r="AD344" s="23"/>
    </row>
    <row r="345" spans="1:30" ht="409.6" hidden="1" thickTop="1" thickBot="1" x14ac:dyDescent="0.25">
      <c r="A345" s="23" t="s">
        <v>441</v>
      </c>
      <c r="B345" s="23" t="s">
        <v>617</v>
      </c>
      <c r="C345" s="23" t="s">
        <v>634</v>
      </c>
      <c r="D345" s="23" t="s">
        <v>83</v>
      </c>
      <c r="E345" s="23" t="s">
        <v>1052</v>
      </c>
      <c r="F345" s="23" t="s">
        <v>1063</v>
      </c>
      <c r="G345" s="23" t="s">
        <v>1062</v>
      </c>
      <c r="H345" s="23" t="s">
        <v>1062</v>
      </c>
      <c r="I345" s="24" t="s">
        <v>622</v>
      </c>
      <c r="J345" s="189" t="str">
        <f>+VLOOKUP(I345,Feuil1!A:C,2,FALSE)</f>
        <v>R3-2-1-2</v>
      </c>
      <c r="K345" s="24" t="s">
        <v>635</v>
      </c>
      <c r="L345" s="23"/>
      <c r="M345" s="59">
        <v>2</v>
      </c>
      <c r="N345" s="60">
        <v>2</v>
      </c>
      <c r="O345" s="42">
        <f t="shared" si="25"/>
        <v>4</v>
      </c>
      <c r="P345" s="42">
        <f t="shared" si="26"/>
        <v>2</v>
      </c>
      <c r="Q345" s="44" t="s">
        <v>636</v>
      </c>
      <c r="R345" s="59">
        <v>5</v>
      </c>
      <c r="S345" s="25" t="s">
        <v>637</v>
      </c>
      <c r="T345" s="59">
        <v>5</v>
      </c>
      <c r="U345" s="25" t="s">
        <v>638</v>
      </c>
      <c r="V345" s="59">
        <v>5</v>
      </c>
      <c r="W345" s="41">
        <f t="shared" si="27"/>
        <v>15</v>
      </c>
      <c r="X345" s="50">
        <f t="shared" si="28"/>
        <v>1</v>
      </c>
      <c r="Y345" s="52">
        <f t="shared" si="29"/>
        <v>2</v>
      </c>
      <c r="Z345" s="23"/>
      <c r="AA345" s="57"/>
      <c r="AB345" s="23"/>
      <c r="AC345" s="23"/>
      <c r="AD345" s="23"/>
    </row>
    <row r="346" spans="1:30" ht="78" hidden="1" thickTop="1" thickBot="1" x14ac:dyDescent="0.25">
      <c r="A346" s="23" t="s">
        <v>441</v>
      </c>
      <c r="B346" s="23" t="s">
        <v>617</v>
      </c>
      <c r="C346" s="23" t="s">
        <v>634</v>
      </c>
      <c r="D346" s="23" t="s">
        <v>83</v>
      </c>
      <c r="E346" s="23" t="s">
        <v>1052</v>
      </c>
      <c r="F346" s="23" t="s">
        <v>1063</v>
      </c>
      <c r="G346" s="23" t="s">
        <v>1062</v>
      </c>
      <c r="H346" s="23" t="s">
        <v>1062</v>
      </c>
      <c r="I346" s="24" t="s">
        <v>639</v>
      </c>
      <c r="J346" s="189" t="str">
        <f>+VLOOKUP(I346,Feuil1!A:C,2,FALSE)</f>
        <v>R3-2-2-2</v>
      </c>
      <c r="K346" s="24" t="s">
        <v>640</v>
      </c>
      <c r="L346" s="23"/>
      <c r="M346" s="59">
        <v>2</v>
      </c>
      <c r="N346" s="60">
        <v>2</v>
      </c>
      <c r="O346" s="42">
        <f t="shared" si="25"/>
        <v>4</v>
      </c>
      <c r="P346" s="42">
        <f t="shared" si="26"/>
        <v>2</v>
      </c>
      <c r="Q346" s="44" t="s">
        <v>539</v>
      </c>
      <c r="R346" s="59">
        <v>5</v>
      </c>
      <c r="S346" s="25" t="s">
        <v>1561</v>
      </c>
      <c r="T346" s="59">
        <v>5</v>
      </c>
      <c r="U346" s="25"/>
      <c r="V346" s="59">
        <v>5</v>
      </c>
      <c r="W346" s="41">
        <f t="shared" si="27"/>
        <v>15</v>
      </c>
      <c r="X346" s="50">
        <f t="shared" si="28"/>
        <v>1</v>
      </c>
      <c r="Y346" s="52">
        <f t="shared" si="29"/>
        <v>2</v>
      </c>
      <c r="Z346" s="23"/>
      <c r="AA346" s="57"/>
      <c r="AB346" s="23"/>
      <c r="AC346" s="23"/>
      <c r="AD346" s="23"/>
    </row>
    <row r="347" spans="1:30" ht="39.75" hidden="1" thickTop="1" thickBot="1" x14ac:dyDescent="0.25">
      <c r="A347" s="23" t="s">
        <v>441</v>
      </c>
      <c r="B347" s="23" t="s">
        <v>617</v>
      </c>
      <c r="C347" s="23" t="s">
        <v>634</v>
      </c>
      <c r="D347" s="23" t="s">
        <v>83</v>
      </c>
      <c r="E347" s="23" t="s">
        <v>1052</v>
      </c>
      <c r="F347" s="23" t="s">
        <v>1063</v>
      </c>
      <c r="G347" s="23" t="s">
        <v>1062</v>
      </c>
      <c r="H347" s="23" t="s">
        <v>1062</v>
      </c>
      <c r="I347" s="24" t="s">
        <v>644</v>
      </c>
      <c r="J347" s="189" t="str">
        <f>+VLOOKUP(I347,Feuil1!A:C,2,FALSE)</f>
        <v>R3-2-2-4</v>
      </c>
      <c r="K347" s="24" t="s">
        <v>645</v>
      </c>
      <c r="L347" s="23"/>
      <c r="M347" s="59">
        <v>2</v>
      </c>
      <c r="N347" s="60">
        <v>2</v>
      </c>
      <c r="O347" s="42">
        <f t="shared" si="25"/>
        <v>4</v>
      </c>
      <c r="P347" s="42">
        <f t="shared" si="26"/>
        <v>2</v>
      </c>
      <c r="Q347" s="44" t="s">
        <v>539</v>
      </c>
      <c r="R347" s="59">
        <v>5</v>
      </c>
      <c r="S347" s="25" t="s">
        <v>1562</v>
      </c>
      <c r="T347" s="59">
        <v>5</v>
      </c>
      <c r="U347" s="25"/>
      <c r="V347" s="59">
        <v>5</v>
      </c>
      <c r="W347" s="41">
        <f t="shared" si="27"/>
        <v>15</v>
      </c>
      <c r="X347" s="50">
        <f t="shared" si="28"/>
        <v>1</v>
      </c>
      <c r="Y347" s="52">
        <f t="shared" si="29"/>
        <v>2</v>
      </c>
      <c r="Z347" s="23"/>
      <c r="AA347" s="57"/>
      <c r="AB347" s="23"/>
      <c r="AC347" s="23"/>
      <c r="AD347" s="23"/>
    </row>
    <row r="348" spans="1:30" ht="2.25" hidden="1" customHeight="1" thickTop="1" thickBot="1" x14ac:dyDescent="0.25">
      <c r="A348" s="23" t="s">
        <v>441</v>
      </c>
      <c r="B348" s="23" t="s">
        <v>617</v>
      </c>
      <c r="C348" s="23" t="s">
        <v>634</v>
      </c>
      <c r="D348" s="23" t="s">
        <v>83</v>
      </c>
      <c r="E348" s="23" t="s">
        <v>1052</v>
      </c>
      <c r="F348" s="23" t="s">
        <v>1063</v>
      </c>
      <c r="G348" s="23" t="s">
        <v>1062</v>
      </c>
      <c r="H348" s="23" t="s">
        <v>1062</v>
      </c>
      <c r="I348" s="24" t="s">
        <v>626</v>
      </c>
      <c r="J348" s="189" t="str">
        <f>+VLOOKUP(I348,Feuil1!A:C,2,FALSE)</f>
        <v>R3-2-1-3</v>
      </c>
      <c r="K348" s="24" t="s">
        <v>1563</v>
      </c>
      <c r="L348" s="23"/>
      <c r="M348" s="59">
        <v>2</v>
      </c>
      <c r="N348" s="60">
        <v>2</v>
      </c>
      <c r="O348" s="42">
        <f t="shared" si="25"/>
        <v>4</v>
      </c>
      <c r="P348" s="42">
        <f t="shared" si="26"/>
        <v>2</v>
      </c>
      <c r="Q348" s="44" t="s">
        <v>647</v>
      </c>
      <c r="R348" s="59">
        <v>5</v>
      </c>
      <c r="S348" s="25"/>
      <c r="T348" s="59">
        <v>5</v>
      </c>
      <c r="U348" s="25"/>
      <c r="V348" s="59">
        <v>5</v>
      </c>
      <c r="W348" s="41">
        <f t="shared" si="27"/>
        <v>15</v>
      </c>
      <c r="X348" s="50">
        <f t="shared" si="28"/>
        <v>1</v>
      </c>
      <c r="Y348" s="52">
        <f t="shared" si="29"/>
        <v>2</v>
      </c>
      <c r="Z348" s="23"/>
      <c r="AA348" s="57"/>
      <c r="AB348" s="23"/>
      <c r="AC348" s="23"/>
      <c r="AD348" s="23"/>
    </row>
    <row r="349" spans="1:30" ht="90.75" hidden="1" thickTop="1" thickBot="1" x14ac:dyDescent="0.25">
      <c r="A349" s="23" t="s">
        <v>441</v>
      </c>
      <c r="B349" s="23" t="s">
        <v>617</v>
      </c>
      <c r="C349" s="23" t="s">
        <v>651</v>
      </c>
      <c r="D349" s="23" t="s">
        <v>83</v>
      </c>
      <c r="E349" s="23" t="s">
        <v>1052</v>
      </c>
      <c r="F349" s="23" t="s">
        <v>1063</v>
      </c>
      <c r="G349" s="23" t="s">
        <v>1062</v>
      </c>
      <c r="H349" s="23" t="s">
        <v>1062</v>
      </c>
      <c r="I349" s="24" t="s">
        <v>652</v>
      </c>
      <c r="J349" s="189" t="str">
        <f>+VLOOKUP(I349,Feuil1!A:C,2,FALSE)</f>
        <v>R3-2-3-1</v>
      </c>
      <c r="K349" s="24" t="s">
        <v>653</v>
      </c>
      <c r="L349" s="23"/>
      <c r="M349" s="59">
        <v>2</v>
      </c>
      <c r="N349" s="60">
        <v>2</v>
      </c>
      <c r="O349" s="42">
        <f t="shared" si="25"/>
        <v>4</v>
      </c>
      <c r="P349" s="42">
        <f t="shared" si="26"/>
        <v>2</v>
      </c>
      <c r="Q349" s="44" t="s">
        <v>654</v>
      </c>
      <c r="R349" s="59">
        <v>5</v>
      </c>
      <c r="S349" s="25" t="s">
        <v>1567</v>
      </c>
      <c r="T349" s="59">
        <v>5</v>
      </c>
      <c r="U349" s="25"/>
      <c r="V349" s="59">
        <v>5</v>
      </c>
      <c r="W349" s="41">
        <f t="shared" si="27"/>
        <v>15</v>
      </c>
      <c r="X349" s="50">
        <f t="shared" si="28"/>
        <v>1</v>
      </c>
      <c r="Y349" s="52">
        <f t="shared" si="29"/>
        <v>2</v>
      </c>
      <c r="Z349" s="23"/>
      <c r="AA349" s="57"/>
      <c r="AB349" s="84" t="s">
        <v>1119</v>
      </c>
      <c r="AC349" s="23"/>
      <c r="AD349" s="23"/>
    </row>
    <row r="350" spans="1:30" ht="231" hidden="1" thickTop="1" thickBot="1" x14ac:dyDescent="0.25">
      <c r="A350" s="23" t="s">
        <v>441</v>
      </c>
      <c r="B350" s="23" t="s">
        <v>617</v>
      </c>
      <c r="C350" s="23" t="s">
        <v>651</v>
      </c>
      <c r="D350" s="23" t="s">
        <v>83</v>
      </c>
      <c r="E350" s="23" t="s">
        <v>1052</v>
      </c>
      <c r="F350" s="23" t="s">
        <v>1063</v>
      </c>
      <c r="G350" s="23" t="s">
        <v>1062</v>
      </c>
      <c r="H350" s="23" t="s">
        <v>1062</v>
      </c>
      <c r="I350" s="24" t="s">
        <v>655</v>
      </c>
      <c r="J350" s="189" t="str">
        <f>+VLOOKUP(I350,Feuil1!A:C,2,FALSE)</f>
        <v>R3-2-3-2</v>
      </c>
      <c r="K350" s="24" t="s">
        <v>656</v>
      </c>
      <c r="L350" s="23"/>
      <c r="M350" s="59">
        <v>2</v>
      </c>
      <c r="N350" s="60">
        <v>2</v>
      </c>
      <c r="O350" s="42">
        <f t="shared" si="25"/>
        <v>4</v>
      </c>
      <c r="P350" s="42">
        <f t="shared" si="26"/>
        <v>2</v>
      </c>
      <c r="Q350" s="44" t="s">
        <v>657</v>
      </c>
      <c r="R350" s="59">
        <v>5</v>
      </c>
      <c r="S350" s="25" t="s">
        <v>658</v>
      </c>
      <c r="T350" s="59">
        <v>5</v>
      </c>
      <c r="U350" s="25"/>
      <c r="V350" s="59">
        <v>5</v>
      </c>
      <c r="W350" s="41">
        <f t="shared" si="27"/>
        <v>15</v>
      </c>
      <c r="X350" s="50">
        <f t="shared" si="28"/>
        <v>1</v>
      </c>
      <c r="Y350" s="52">
        <f t="shared" si="29"/>
        <v>2</v>
      </c>
      <c r="Z350" s="23"/>
      <c r="AA350" s="57"/>
      <c r="AB350" s="23"/>
      <c r="AC350" s="23"/>
      <c r="AD350" s="23"/>
    </row>
    <row r="351" spans="1:30" ht="231" hidden="1" thickTop="1" thickBot="1" x14ac:dyDescent="0.25">
      <c r="A351" s="23" t="s">
        <v>441</v>
      </c>
      <c r="B351" s="23" t="s">
        <v>617</v>
      </c>
      <c r="C351" s="23" t="s">
        <v>651</v>
      </c>
      <c r="D351" s="23" t="s">
        <v>83</v>
      </c>
      <c r="E351" s="23" t="s">
        <v>1052</v>
      </c>
      <c r="F351" s="23" t="s">
        <v>1063</v>
      </c>
      <c r="G351" s="23" t="s">
        <v>1062</v>
      </c>
      <c r="H351" s="23" t="s">
        <v>1062</v>
      </c>
      <c r="I351" s="24" t="s">
        <v>626</v>
      </c>
      <c r="J351" s="189" t="str">
        <f>+VLOOKUP(I351,Feuil1!A:C,2,FALSE)</f>
        <v>R3-2-1-3</v>
      </c>
      <c r="K351" s="24" t="s">
        <v>1569</v>
      </c>
      <c r="L351" s="23"/>
      <c r="M351" s="59">
        <v>2</v>
      </c>
      <c r="N351" s="60">
        <v>2</v>
      </c>
      <c r="O351" s="42">
        <f t="shared" si="25"/>
        <v>4</v>
      </c>
      <c r="P351" s="42">
        <f t="shared" si="26"/>
        <v>2</v>
      </c>
      <c r="Q351" s="44" t="s">
        <v>659</v>
      </c>
      <c r="R351" s="59">
        <v>5</v>
      </c>
      <c r="S351" s="25"/>
      <c r="T351" s="59">
        <v>5</v>
      </c>
      <c r="U351" s="25"/>
      <c r="V351" s="59">
        <v>5</v>
      </c>
      <c r="W351" s="41">
        <f t="shared" si="27"/>
        <v>15</v>
      </c>
      <c r="X351" s="50">
        <f t="shared" si="28"/>
        <v>1</v>
      </c>
      <c r="Y351" s="52">
        <f t="shared" si="29"/>
        <v>2</v>
      </c>
      <c r="Z351" s="23"/>
      <c r="AA351" s="57"/>
      <c r="AB351" s="84" t="s">
        <v>1261</v>
      </c>
      <c r="AC351" s="23"/>
      <c r="AD351" s="23"/>
    </row>
    <row r="352" spans="1:30" ht="65.25" hidden="1" thickTop="1" thickBot="1" x14ac:dyDescent="0.25">
      <c r="A352" s="23" t="s">
        <v>441</v>
      </c>
      <c r="B352" s="23" t="s">
        <v>617</v>
      </c>
      <c r="C352" s="23" t="s">
        <v>651</v>
      </c>
      <c r="D352" s="23" t="s">
        <v>83</v>
      </c>
      <c r="E352" s="23" t="s">
        <v>1052</v>
      </c>
      <c r="F352" s="23" t="s">
        <v>1062</v>
      </c>
      <c r="G352" s="23" t="s">
        <v>1055</v>
      </c>
      <c r="H352" s="23" t="s">
        <v>1055</v>
      </c>
      <c r="I352" s="24" t="s">
        <v>629</v>
      </c>
      <c r="J352" s="189" t="str">
        <f>+VLOOKUP(I352,Feuil1!A:C,2,FALSE)</f>
        <v>R3-2-1-4</v>
      </c>
      <c r="K352" s="24" t="s">
        <v>660</v>
      </c>
      <c r="L352" s="23"/>
      <c r="M352" s="59">
        <v>2</v>
      </c>
      <c r="N352" s="60">
        <v>2</v>
      </c>
      <c r="O352" s="42">
        <f t="shared" si="25"/>
        <v>4</v>
      </c>
      <c r="P352" s="42">
        <f t="shared" si="26"/>
        <v>2</v>
      </c>
      <c r="Q352" s="44" t="s">
        <v>661</v>
      </c>
      <c r="R352" s="59">
        <v>5</v>
      </c>
      <c r="S352" s="25"/>
      <c r="T352" s="59">
        <v>5</v>
      </c>
      <c r="U352" s="25"/>
      <c r="V352" s="59">
        <v>5</v>
      </c>
      <c r="W352" s="41">
        <f t="shared" si="27"/>
        <v>15</v>
      </c>
      <c r="X352" s="50">
        <f t="shared" si="28"/>
        <v>1</v>
      </c>
      <c r="Y352" s="52">
        <f t="shared" si="29"/>
        <v>2</v>
      </c>
      <c r="Z352" s="23"/>
      <c r="AA352" s="57"/>
      <c r="AB352" s="84" t="s">
        <v>1264</v>
      </c>
      <c r="AC352" s="23"/>
      <c r="AD352" s="23"/>
    </row>
    <row r="353" spans="1:30" ht="141.75" hidden="1" thickTop="1" thickBot="1" x14ac:dyDescent="0.25">
      <c r="A353" s="23" t="s">
        <v>200</v>
      </c>
      <c r="B353" s="23" t="s">
        <v>676</v>
      </c>
      <c r="C353" s="23" t="s">
        <v>677</v>
      </c>
      <c r="D353" s="23" t="s">
        <v>83</v>
      </c>
      <c r="E353" s="23" t="s">
        <v>1052</v>
      </c>
      <c r="F353" s="23" t="s">
        <v>1063</v>
      </c>
      <c r="G353" s="23" t="s">
        <v>1062</v>
      </c>
      <c r="H353" s="23" t="s">
        <v>1055</v>
      </c>
      <c r="I353" s="24" t="s">
        <v>685</v>
      </c>
      <c r="J353" s="189" t="str">
        <f>+VLOOKUP(I353,Feuil1!A:C,2,FALSE)</f>
        <v>R5-2-1-3</v>
      </c>
      <c r="K353" s="24" t="s">
        <v>686</v>
      </c>
      <c r="L353" s="23"/>
      <c r="M353" s="59">
        <v>4</v>
      </c>
      <c r="N353" s="60">
        <v>1</v>
      </c>
      <c r="O353" s="42">
        <f t="shared" si="25"/>
        <v>4</v>
      </c>
      <c r="P353" s="42">
        <f t="shared" si="26"/>
        <v>2</v>
      </c>
      <c r="Q353" s="44" t="s">
        <v>687</v>
      </c>
      <c r="R353" s="59">
        <v>5</v>
      </c>
      <c r="S353" s="25" t="s">
        <v>688</v>
      </c>
      <c r="T353" s="59">
        <v>5</v>
      </c>
      <c r="U353" s="25"/>
      <c r="V353" s="59">
        <v>5</v>
      </c>
      <c r="W353" s="41">
        <f t="shared" si="27"/>
        <v>15</v>
      </c>
      <c r="X353" s="50">
        <f t="shared" si="28"/>
        <v>1</v>
      </c>
      <c r="Y353" s="52">
        <f t="shared" si="29"/>
        <v>2</v>
      </c>
      <c r="Z353" s="23"/>
      <c r="AA353" s="57"/>
      <c r="AB353" s="84" t="s">
        <v>1119</v>
      </c>
      <c r="AC353" s="23"/>
      <c r="AD353" s="23"/>
    </row>
    <row r="354" spans="1:30" ht="116.25" hidden="1" thickTop="1" thickBot="1" x14ac:dyDescent="0.25">
      <c r="A354" s="23" t="s">
        <v>200</v>
      </c>
      <c r="B354" s="23" t="s">
        <v>676</v>
      </c>
      <c r="C354" s="23" t="s">
        <v>677</v>
      </c>
      <c r="D354" s="23" t="s">
        <v>83</v>
      </c>
      <c r="E354" s="23" t="s">
        <v>1052</v>
      </c>
      <c r="F354" s="23" t="s">
        <v>1063</v>
      </c>
      <c r="G354" s="23" t="s">
        <v>1062</v>
      </c>
      <c r="H354" s="23" t="s">
        <v>1055</v>
      </c>
      <c r="I354" s="24" t="s">
        <v>689</v>
      </c>
      <c r="J354" s="189" t="str">
        <f>+VLOOKUP(I354,Feuil1!A:C,2,FALSE)</f>
        <v>R5-2-1-4</v>
      </c>
      <c r="K354" s="24"/>
      <c r="L354" s="23"/>
      <c r="M354" s="59">
        <v>4</v>
      </c>
      <c r="N354" s="60">
        <v>1</v>
      </c>
      <c r="O354" s="42">
        <f t="shared" si="25"/>
        <v>4</v>
      </c>
      <c r="P354" s="42">
        <f t="shared" si="26"/>
        <v>2</v>
      </c>
      <c r="Q354" s="44" t="s">
        <v>690</v>
      </c>
      <c r="R354" s="59">
        <v>5</v>
      </c>
      <c r="S354" s="25"/>
      <c r="T354" s="59">
        <v>5</v>
      </c>
      <c r="U354" s="25"/>
      <c r="V354" s="59">
        <v>5</v>
      </c>
      <c r="W354" s="41">
        <f t="shared" si="27"/>
        <v>15</v>
      </c>
      <c r="X354" s="50">
        <f t="shared" si="28"/>
        <v>1</v>
      </c>
      <c r="Y354" s="52">
        <f t="shared" si="29"/>
        <v>2</v>
      </c>
      <c r="Z354" s="23"/>
      <c r="AA354" s="57"/>
      <c r="AB354" s="23"/>
      <c r="AC354" s="23"/>
      <c r="AD354" s="23"/>
    </row>
    <row r="355" spans="1:30" ht="180" hidden="1" thickTop="1" thickBot="1" x14ac:dyDescent="0.25">
      <c r="A355" s="23" t="s">
        <v>1716</v>
      </c>
      <c r="B355" s="23" t="s">
        <v>157</v>
      </c>
      <c r="C355" s="23" t="s">
        <v>23</v>
      </c>
      <c r="D355" s="23" t="s">
        <v>83</v>
      </c>
      <c r="E355" s="23" t="s">
        <v>1050</v>
      </c>
      <c r="F355" s="23" t="s">
        <v>1256</v>
      </c>
      <c r="G355" s="23" t="s">
        <v>1256</v>
      </c>
      <c r="H355" s="23" t="s">
        <v>1058</v>
      </c>
      <c r="I355" s="24" t="s">
        <v>154</v>
      </c>
      <c r="J355" s="189" t="str">
        <f>+VLOOKUP(I355,Feuil1!A:C,2,FALSE)</f>
        <v>R8-4-1-1</v>
      </c>
      <c r="K355" s="24" t="s">
        <v>155</v>
      </c>
      <c r="L355" s="23"/>
      <c r="M355" s="59">
        <v>2</v>
      </c>
      <c r="N355" s="60">
        <v>3</v>
      </c>
      <c r="O355" s="42">
        <f t="shared" si="25"/>
        <v>6</v>
      </c>
      <c r="P355" s="42">
        <f t="shared" si="26"/>
        <v>2</v>
      </c>
      <c r="Q355" s="44" t="s">
        <v>1257</v>
      </c>
      <c r="R355" s="59">
        <v>5</v>
      </c>
      <c r="S355" s="25" t="s">
        <v>156</v>
      </c>
      <c r="T355" s="59">
        <v>4</v>
      </c>
      <c r="U355" s="25" t="s">
        <v>158</v>
      </c>
      <c r="V355" s="59">
        <v>5</v>
      </c>
      <c r="W355" s="41">
        <f t="shared" si="27"/>
        <v>14</v>
      </c>
      <c r="X355" s="50">
        <f t="shared" si="28"/>
        <v>1</v>
      </c>
      <c r="Y355" s="52">
        <f t="shared" si="29"/>
        <v>2</v>
      </c>
      <c r="Z355" s="23"/>
      <c r="AA355" s="108" t="s">
        <v>1258</v>
      </c>
      <c r="AB355" s="221">
        <v>45078</v>
      </c>
      <c r="AC355" s="23"/>
      <c r="AD355" s="23"/>
    </row>
    <row r="356" spans="1:30" ht="52.5" hidden="1" thickTop="1" thickBot="1" x14ac:dyDescent="0.25">
      <c r="A356" s="23" t="s">
        <v>1716</v>
      </c>
      <c r="B356" s="23" t="s">
        <v>1262</v>
      </c>
      <c r="C356" s="23" t="s">
        <v>23</v>
      </c>
      <c r="D356" s="23" t="s">
        <v>83</v>
      </c>
      <c r="E356" s="23" t="s">
        <v>1050</v>
      </c>
      <c r="F356" s="23" t="s">
        <v>1256</v>
      </c>
      <c r="G356" s="23" t="s">
        <v>1256</v>
      </c>
      <c r="H356" s="23" t="s">
        <v>1058</v>
      </c>
      <c r="I356" s="24" t="s">
        <v>159</v>
      </c>
      <c r="J356" s="189" t="str">
        <f>+VLOOKUP(I356,Feuil1!A:C,2,FALSE)</f>
        <v>R8-3-1-1</v>
      </c>
      <c r="K356" s="24" t="s">
        <v>42</v>
      </c>
      <c r="L356" s="23"/>
      <c r="M356" s="59">
        <v>4</v>
      </c>
      <c r="N356" s="60">
        <v>1</v>
      </c>
      <c r="O356" s="42">
        <f t="shared" si="25"/>
        <v>4</v>
      </c>
      <c r="P356" s="42">
        <f t="shared" si="26"/>
        <v>2</v>
      </c>
      <c r="Q356" s="44"/>
      <c r="R356" s="59">
        <v>4</v>
      </c>
      <c r="S356" s="25"/>
      <c r="T356" s="59">
        <v>5</v>
      </c>
      <c r="U356" s="25"/>
      <c r="V356" s="59">
        <v>4</v>
      </c>
      <c r="W356" s="41">
        <f t="shared" si="27"/>
        <v>13</v>
      </c>
      <c r="X356" s="50">
        <f t="shared" si="28"/>
        <v>1</v>
      </c>
      <c r="Y356" s="52">
        <f t="shared" si="29"/>
        <v>2</v>
      </c>
      <c r="Z356" s="23"/>
      <c r="AA356" s="110" t="s">
        <v>1263</v>
      </c>
      <c r="AB356" s="221">
        <v>45078</v>
      </c>
      <c r="AC356" s="23"/>
      <c r="AD356" s="23"/>
    </row>
    <row r="357" spans="1:30" ht="141.75" hidden="1" thickTop="1" thickBot="1" x14ac:dyDescent="0.25">
      <c r="A357" s="23" t="s">
        <v>1716</v>
      </c>
      <c r="B357" s="23" t="s">
        <v>163</v>
      </c>
      <c r="C357" s="23" t="s">
        <v>164</v>
      </c>
      <c r="D357" s="23" t="s">
        <v>83</v>
      </c>
      <c r="E357" s="29" t="s">
        <v>1050</v>
      </c>
      <c r="F357" s="29" t="s">
        <v>1256</v>
      </c>
      <c r="G357" s="29" t="s">
        <v>1256</v>
      </c>
      <c r="H357" s="29" t="s">
        <v>1058</v>
      </c>
      <c r="I357" s="24" t="s">
        <v>180</v>
      </c>
      <c r="J357" s="189" t="str">
        <f>+VLOOKUP(I357,Feuil1!A:C,2,FALSE)</f>
        <v>R8-7-3-1</v>
      </c>
      <c r="K357" s="27" t="s">
        <v>181</v>
      </c>
      <c r="L357" s="23"/>
      <c r="M357" s="59">
        <v>3</v>
      </c>
      <c r="N357" s="60">
        <v>2</v>
      </c>
      <c r="O357" s="42">
        <f t="shared" si="25"/>
        <v>6</v>
      </c>
      <c r="P357" s="42">
        <f t="shared" si="26"/>
        <v>2</v>
      </c>
      <c r="Q357" s="44" t="s">
        <v>183</v>
      </c>
      <c r="R357" s="59">
        <v>3</v>
      </c>
      <c r="S357" s="25" t="s">
        <v>182</v>
      </c>
      <c r="T357" s="59">
        <v>4</v>
      </c>
      <c r="U357" s="25" t="s">
        <v>176</v>
      </c>
      <c r="V357" s="59">
        <v>5</v>
      </c>
      <c r="W357" s="41">
        <f t="shared" si="27"/>
        <v>12</v>
      </c>
      <c r="X357" s="50">
        <f t="shared" si="28"/>
        <v>1</v>
      </c>
      <c r="Y357" s="52">
        <f t="shared" si="29"/>
        <v>2</v>
      </c>
      <c r="Z357" s="23"/>
      <c r="AA357" s="111" t="s">
        <v>1543</v>
      </c>
      <c r="AB357" s="221">
        <v>45078</v>
      </c>
      <c r="AC357" s="23"/>
      <c r="AD357" s="23"/>
    </row>
    <row r="358" spans="1:30" ht="141.75" hidden="1" thickTop="1" thickBot="1" x14ac:dyDescent="0.25">
      <c r="A358" s="23" t="s">
        <v>1716</v>
      </c>
      <c r="B358" s="23" t="s">
        <v>163</v>
      </c>
      <c r="C358" s="23" t="s">
        <v>24</v>
      </c>
      <c r="D358" s="23" t="s">
        <v>83</v>
      </c>
      <c r="E358" s="29" t="s">
        <v>1050</v>
      </c>
      <c r="F358" s="29" t="s">
        <v>1256</v>
      </c>
      <c r="G358" s="29" t="s">
        <v>1256</v>
      </c>
      <c r="H358" s="29" t="s">
        <v>1058</v>
      </c>
      <c r="I358" s="24" t="s">
        <v>184</v>
      </c>
      <c r="J358" s="189" t="str">
        <f>+VLOOKUP(I358,Feuil1!A:C,2,FALSE)</f>
        <v>R4-1-1-19</v>
      </c>
      <c r="K358" s="24" t="s">
        <v>170</v>
      </c>
      <c r="L358" s="23"/>
      <c r="M358" s="59">
        <v>4</v>
      </c>
      <c r="N358" s="60">
        <v>1</v>
      </c>
      <c r="O358" s="42">
        <f t="shared" si="25"/>
        <v>4</v>
      </c>
      <c r="P358" s="42">
        <f t="shared" si="26"/>
        <v>2</v>
      </c>
      <c r="Q358" s="44" t="s">
        <v>186</v>
      </c>
      <c r="R358" s="59">
        <v>5</v>
      </c>
      <c r="S358" s="25" t="s">
        <v>1544</v>
      </c>
      <c r="T358" s="59">
        <v>5</v>
      </c>
      <c r="U358" s="25" t="s">
        <v>185</v>
      </c>
      <c r="V358" s="59">
        <v>5</v>
      </c>
      <c r="W358" s="41">
        <f t="shared" si="27"/>
        <v>15</v>
      </c>
      <c r="X358" s="50">
        <f t="shared" si="28"/>
        <v>1</v>
      </c>
      <c r="Y358" s="52">
        <f t="shared" si="29"/>
        <v>2</v>
      </c>
      <c r="Z358" s="23"/>
      <c r="AA358" s="57"/>
      <c r="AB358" s="23"/>
      <c r="AC358" s="23"/>
      <c r="AD358" s="23"/>
    </row>
    <row r="359" spans="1:30" ht="116.25" hidden="1" thickTop="1" thickBot="1" x14ac:dyDescent="0.25">
      <c r="A359" s="23" t="s">
        <v>1716</v>
      </c>
      <c r="B359" s="23" t="s">
        <v>195</v>
      </c>
      <c r="C359" s="23" t="s">
        <v>26</v>
      </c>
      <c r="D359" s="23" t="s">
        <v>83</v>
      </c>
      <c r="E359" s="29" t="s">
        <v>1050</v>
      </c>
      <c r="F359" s="29" t="s">
        <v>1256</v>
      </c>
      <c r="G359" s="29" t="s">
        <v>1256</v>
      </c>
      <c r="H359" s="29" t="s">
        <v>1058</v>
      </c>
      <c r="I359" s="24" t="s">
        <v>837</v>
      </c>
      <c r="J359" s="189" t="str">
        <f>+VLOOKUP(I359,Feuil1!A:C,2,FALSE)</f>
        <v>R8-8-6-2</v>
      </c>
      <c r="K359" s="24" t="s">
        <v>1</v>
      </c>
      <c r="L359" s="23"/>
      <c r="M359" s="59">
        <v>2</v>
      </c>
      <c r="N359" s="60">
        <v>2</v>
      </c>
      <c r="O359" s="42">
        <f t="shared" si="25"/>
        <v>4</v>
      </c>
      <c r="P359" s="42">
        <f t="shared" si="26"/>
        <v>2</v>
      </c>
      <c r="Q359" s="44" t="s">
        <v>539</v>
      </c>
      <c r="R359" s="59">
        <v>5</v>
      </c>
      <c r="S359" s="25" t="s">
        <v>1717</v>
      </c>
      <c r="T359" s="59">
        <v>5</v>
      </c>
      <c r="U359" s="25"/>
      <c r="V359" s="59">
        <v>5</v>
      </c>
      <c r="W359" s="41">
        <f t="shared" si="27"/>
        <v>15</v>
      </c>
      <c r="X359" s="50">
        <f t="shared" si="28"/>
        <v>1</v>
      </c>
      <c r="Y359" s="52">
        <f t="shared" si="29"/>
        <v>2</v>
      </c>
      <c r="Z359" s="23"/>
      <c r="AA359" s="57"/>
      <c r="AB359" s="23" t="s">
        <v>1546</v>
      </c>
      <c r="AC359" s="23"/>
      <c r="AD359" s="23"/>
    </row>
    <row r="360" spans="1:30" ht="90.75" hidden="1" thickTop="1" thickBot="1" x14ac:dyDescent="0.25">
      <c r="A360" s="23" t="s">
        <v>1716</v>
      </c>
      <c r="B360" s="23" t="s">
        <v>195</v>
      </c>
      <c r="C360" s="23" t="s">
        <v>31</v>
      </c>
      <c r="D360" s="23" t="s">
        <v>83</v>
      </c>
      <c r="E360" s="23" t="s">
        <v>1050</v>
      </c>
      <c r="F360" s="23" t="s">
        <v>1058</v>
      </c>
      <c r="G360" s="23" t="s">
        <v>1062</v>
      </c>
      <c r="H360" s="23" t="s">
        <v>1055</v>
      </c>
      <c r="I360" s="24" t="s">
        <v>934</v>
      </c>
      <c r="J360" s="189" t="str">
        <f>+VLOOKUP(I360,Feuil1!A:C,2,FALSE)</f>
        <v>R8-8-5-1</v>
      </c>
      <c r="K360" s="24" t="s">
        <v>935</v>
      </c>
      <c r="L360" s="23"/>
      <c r="M360" s="59">
        <v>2</v>
      </c>
      <c r="N360" s="60">
        <v>1</v>
      </c>
      <c r="O360" s="42">
        <f t="shared" si="25"/>
        <v>2</v>
      </c>
      <c r="P360" s="42">
        <f t="shared" si="26"/>
        <v>1</v>
      </c>
      <c r="Q360" s="45" t="s">
        <v>936</v>
      </c>
      <c r="R360" s="59">
        <v>2</v>
      </c>
      <c r="S360" s="24"/>
      <c r="T360" s="59">
        <v>2</v>
      </c>
      <c r="U360" s="24"/>
      <c r="V360" s="59">
        <v>2</v>
      </c>
      <c r="W360" s="41">
        <f t="shared" si="27"/>
        <v>6</v>
      </c>
      <c r="X360" s="50">
        <f t="shared" si="28"/>
        <v>2</v>
      </c>
      <c r="Y360" s="52">
        <f t="shared" si="29"/>
        <v>2</v>
      </c>
      <c r="Z360" s="23"/>
      <c r="AA360" s="57" t="s">
        <v>936</v>
      </c>
      <c r="AB360" s="23" t="s">
        <v>1546</v>
      </c>
      <c r="AC360" s="23"/>
      <c r="AD360" s="23"/>
    </row>
    <row r="361" spans="1:30" ht="39.75" hidden="1" thickTop="1" thickBot="1" x14ac:dyDescent="0.25">
      <c r="A361" s="23" t="s">
        <v>1716</v>
      </c>
      <c r="B361" s="23" t="s">
        <v>195</v>
      </c>
      <c r="C361" s="23" t="s">
        <v>31</v>
      </c>
      <c r="D361" s="23" t="s">
        <v>83</v>
      </c>
      <c r="E361" s="23" t="s">
        <v>1050</v>
      </c>
      <c r="F361" s="23" t="s">
        <v>1058</v>
      </c>
      <c r="G361" s="23" t="s">
        <v>1062</v>
      </c>
      <c r="H361" s="23" t="s">
        <v>1055</v>
      </c>
      <c r="I361" s="24" t="s">
        <v>934</v>
      </c>
      <c r="J361" s="189" t="str">
        <f>+VLOOKUP(I361,Feuil1!A:C,2,FALSE)</f>
        <v>R8-8-5-1</v>
      </c>
      <c r="K361" s="24" t="s">
        <v>937</v>
      </c>
      <c r="L361" s="23"/>
      <c r="M361" s="59">
        <v>2</v>
      </c>
      <c r="N361" s="60">
        <v>1</v>
      </c>
      <c r="O361" s="42">
        <f t="shared" si="25"/>
        <v>2</v>
      </c>
      <c r="P361" s="42">
        <f t="shared" si="26"/>
        <v>1</v>
      </c>
      <c r="Q361" s="45"/>
      <c r="R361" s="59">
        <v>2</v>
      </c>
      <c r="S361" s="25"/>
      <c r="T361" s="59">
        <v>2</v>
      </c>
      <c r="U361" s="25"/>
      <c r="V361" s="59">
        <v>2</v>
      </c>
      <c r="W361" s="41">
        <f t="shared" si="27"/>
        <v>6</v>
      </c>
      <c r="X361" s="50">
        <f t="shared" si="28"/>
        <v>2</v>
      </c>
      <c r="Y361" s="52">
        <f t="shared" si="29"/>
        <v>2</v>
      </c>
      <c r="Z361" s="23"/>
      <c r="AA361" s="57"/>
      <c r="AB361" s="23"/>
      <c r="AC361" s="23"/>
      <c r="AD361" s="23"/>
    </row>
    <row r="362" spans="1:30" ht="129" hidden="1" thickTop="1" thickBot="1" x14ac:dyDescent="0.25">
      <c r="A362" s="23" t="s">
        <v>1716</v>
      </c>
      <c r="B362" s="23" t="s">
        <v>195</v>
      </c>
      <c r="C362" s="23" t="s">
        <v>31</v>
      </c>
      <c r="D362" s="23" t="s">
        <v>83</v>
      </c>
      <c r="E362" s="23" t="s">
        <v>1050</v>
      </c>
      <c r="F362" s="23" t="s">
        <v>1058</v>
      </c>
      <c r="G362" s="23" t="s">
        <v>1062</v>
      </c>
      <c r="H362" s="23" t="s">
        <v>1055</v>
      </c>
      <c r="I362" s="24" t="s">
        <v>938</v>
      </c>
      <c r="J362" s="189" t="str">
        <f>+VLOOKUP(I362,Feuil1!A:C,2,FALSE)</f>
        <v>R8-8-5-3</v>
      </c>
      <c r="K362" s="24" t="s">
        <v>939</v>
      </c>
      <c r="L362" s="23"/>
      <c r="M362" s="59">
        <v>2</v>
      </c>
      <c r="N362" s="60">
        <v>1</v>
      </c>
      <c r="O362" s="42">
        <f t="shared" si="25"/>
        <v>2</v>
      </c>
      <c r="P362" s="42">
        <f t="shared" si="26"/>
        <v>1</v>
      </c>
      <c r="Q362" s="45" t="s">
        <v>940</v>
      </c>
      <c r="R362" s="59">
        <v>2</v>
      </c>
      <c r="S362" s="25"/>
      <c r="T362" s="59">
        <v>2</v>
      </c>
      <c r="U362" s="25" t="s">
        <v>941</v>
      </c>
      <c r="V362" s="59">
        <v>2</v>
      </c>
      <c r="W362" s="41">
        <f t="shared" si="27"/>
        <v>6</v>
      </c>
      <c r="X362" s="50">
        <f t="shared" si="28"/>
        <v>2</v>
      </c>
      <c r="Y362" s="52">
        <f t="shared" si="29"/>
        <v>2</v>
      </c>
      <c r="Z362" s="23"/>
      <c r="AA362" s="57" t="s">
        <v>1738</v>
      </c>
      <c r="AB362" s="23" t="s">
        <v>1546</v>
      </c>
      <c r="AC362" s="23"/>
      <c r="AD362" s="23"/>
    </row>
    <row r="363" spans="1:30" ht="129" hidden="1" thickTop="1" thickBot="1" x14ac:dyDescent="0.25">
      <c r="A363" s="23" t="s">
        <v>1716</v>
      </c>
      <c r="B363" s="23" t="s">
        <v>295</v>
      </c>
      <c r="C363" s="24" t="s">
        <v>38</v>
      </c>
      <c r="D363" s="23" t="s">
        <v>83</v>
      </c>
      <c r="E363" s="23" t="s">
        <v>1049</v>
      </c>
      <c r="F363" s="23" t="s">
        <v>1062</v>
      </c>
      <c r="G363" s="23" t="s">
        <v>1063</v>
      </c>
      <c r="H363" s="23" t="s">
        <v>1055</v>
      </c>
      <c r="I363" s="24" t="s">
        <v>981</v>
      </c>
      <c r="J363" s="189" t="str">
        <f>+VLOOKUP(I363,Feuil1!A:C,2,FALSE)</f>
        <v>R8-6-3-1</v>
      </c>
      <c r="K363" s="23"/>
      <c r="L363" s="23"/>
      <c r="M363" s="59">
        <v>3</v>
      </c>
      <c r="N363" s="60">
        <v>2</v>
      </c>
      <c r="O363" s="42">
        <f t="shared" si="25"/>
        <v>6</v>
      </c>
      <c r="P363" s="42">
        <f t="shared" si="26"/>
        <v>2</v>
      </c>
      <c r="Q363" s="45" t="s">
        <v>492</v>
      </c>
      <c r="R363" s="59">
        <v>5</v>
      </c>
      <c r="S363" s="25" t="s">
        <v>982</v>
      </c>
      <c r="T363" s="59">
        <v>5</v>
      </c>
      <c r="U363" s="25"/>
      <c r="V363" s="59">
        <v>5</v>
      </c>
      <c r="W363" s="41">
        <f t="shared" si="27"/>
        <v>15</v>
      </c>
      <c r="X363" s="50">
        <f t="shared" si="28"/>
        <v>1</v>
      </c>
      <c r="Y363" s="52">
        <f t="shared" si="29"/>
        <v>2</v>
      </c>
      <c r="Z363" s="23"/>
      <c r="AA363" s="57"/>
      <c r="AB363" s="23"/>
      <c r="AC363" s="23"/>
      <c r="AD363" s="84" t="s">
        <v>1547</v>
      </c>
    </row>
    <row r="364" spans="1:30" ht="129" hidden="1" thickTop="1" thickBot="1" x14ac:dyDescent="0.25">
      <c r="A364" s="23" t="s">
        <v>1716</v>
      </c>
      <c r="B364" s="23" t="s">
        <v>295</v>
      </c>
      <c r="C364" s="24" t="s">
        <v>38</v>
      </c>
      <c r="D364" s="23" t="s">
        <v>83</v>
      </c>
      <c r="E364" s="23" t="s">
        <v>1049</v>
      </c>
      <c r="F364" s="23" t="s">
        <v>1062</v>
      </c>
      <c r="G364" s="23" t="s">
        <v>1063</v>
      </c>
      <c r="H364" s="23" t="s">
        <v>1055</v>
      </c>
      <c r="I364" s="24" t="s">
        <v>983</v>
      </c>
      <c r="J364" s="189" t="str">
        <f>+VLOOKUP(I364,Feuil1!A:C,2,FALSE)</f>
        <v>R8-6-3-2</v>
      </c>
      <c r="K364" s="23"/>
      <c r="L364" s="23"/>
      <c r="M364" s="59">
        <v>3</v>
      </c>
      <c r="N364" s="60">
        <v>2</v>
      </c>
      <c r="O364" s="42">
        <f t="shared" si="25"/>
        <v>6</v>
      </c>
      <c r="P364" s="42">
        <f t="shared" si="26"/>
        <v>2</v>
      </c>
      <c r="Q364" s="45" t="s">
        <v>984</v>
      </c>
      <c r="R364" s="59">
        <v>5</v>
      </c>
      <c r="S364" s="25" t="s">
        <v>985</v>
      </c>
      <c r="T364" s="59">
        <v>2</v>
      </c>
      <c r="U364" s="25"/>
      <c r="V364" s="59">
        <v>5</v>
      </c>
      <c r="W364" s="41">
        <f t="shared" si="27"/>
        <v>12</v>
      </c>
      <c r="X364" s="50">
        <f t="shared" si="28"/>
        <v>1</v>
      </c>
      <c r="Y364" s="52">
        <f t="shared" si="29"/>
        <v>2</v>
      </c>
      <c r="Z364" s="23"/>
      <c r="AA364" s="57" t="s">
        <v>985</v>
      </c>
      <c r="AB364" s="221">
        <v>45078</v>
      </c>
      <c r="AC364" s="23"/>
      <c r="AD364" s="23"/>
    </row>
    <row r="365" spans="1:30" ht="90.75" hidden="1" thickTop="1" thickBot="1" x14ac:dyDescent="0.25">
      <c r="A365" s="23" t="s">
        <v>1716</v>
      </c>
      <c r="B365" s="23" t="s">
        <v>295</v>
      </c>
      <c r="C365" s="24" t="s">
        <v>38</v>
      </c>
      <c r="D365" s="23" t="s">
        <v>83</v>
      </c>
      <c r="E365" s="23" t="s">
        <v>1049</v>
      </c>
      <c r="F365" s="23" t="s">
        <v>1062</v>
      </c>
      <c r="G365" s="23" t="s">
        <v>1063</v>
      </c>
      <c r="H365" s="23" t="s">
        <v>1055</v>
      </c>
      <c r="I365" s="24" t="s">
        <v>986</v>
      </c>
      <c r="J365" s="189" t="str">
        <f>+VLOOKUP(I365,Feuil1!A:C,2,FALSE)</f>
        <v>R8-6-3-3</v>
      </c>
      <c r="K365" s="23" t="s">
        <v>987</v>
      </c>
      <c r="L365" s="23"/>
      <c r="M365" s="59">
        <v>3</v>
      </c>
      <c r="N365" s="60">
        <v>2</v>
      </c>
      <c r="O365" s="42">
        <f t="shared" si="25"/>
        <v>6</v>
      </c>
      <c r="P365" s="42">
        <f t="shared" si="26"/>
        <v>2</v>
      </c>
      <c r="Q365" s="45" t="s">
        <v>988</v>
      </c>
      <c r="R365" s="59">
        <v>5</v>
      </c>
      <c r="S365" s="25" t="s">
        <v>989</v>
      </c>
      <c r="T365" s="59">
        <v>5</v>
      </c>
      <c r="U365" s="25" t="s">
        <v>990</v>
      </c>
      <c r="V365" s="59">
        <v>5</v>
      </c>
      <c r="W365" s="41">
        <f t="shared" si="27"/>
        <v>15</v>
      </c>
      <c r="X365" s="50">
        <f t="shared" si="28"/>
        <v>1</v>
      </c>
      <c r="Y365" s="52">
        <f t="shared" si="29"/>
        <v>2</v>
      </c>
      <c r="Z365" s="23"/>
      <c r="AA365" s="57"/>
      <c r="AB365" s="23"/>
      <c r="AC365" s="23"/>
      <c r="AD365" s="23"/>
    </row>
    <row r="366" spans="1:30" ht="90.75" hidden="1" thickTop="1" thickBot="1" x14ac:dyDescent="0.25">
      <c r="A366" s="23" t="s">
        <v>1716</v>
      </c>
      <c r="B366" s="23" t="s">
        <v>295</v>
      </c>
      <c r="C366" s="23" t="s">
        <v>39</v>
      </c>
      <c r="D366" s="23" t="s">
        <v>83</v>
      </c>
      <c r="E366" s="23" t="s">
        <v>1049</v>
      </c>
      <c r="F366" s="23" t="s">
        <v>1062</v>
      </c>
      <c r="G366" s="23" t="s">
        <v>1063</v>
      </c>
      <c r="H366" s="23" t="s">
        <v>1055</v>
      </c>
      <c r="I366" s="24" t="s">
        <v>798</v>
      </c>
      <c r="J366" s="189" t="str">
        <f>+VLOOKUP(I366,Feuil1!A:C,2,FALSE)</f>
        <v>R2-1-1-3</v>
      </c>
      <c r="K366" s="23" t="s">
        <v>991</v>
      </c>
      <c r="L366" s="23"/>
      <c r="M366" s="59">
        <v>3</v>
      </c>
      <c r="N366" s="60">
        <v>2</v>
      </c>
      <c r="O366" s="42">
        <f t="shared" si="25"/>
        <v>6</v>
      </c>
      <c r="P366" s="42">
        <f t="shared" si="26"/>
        <v>2</v>
      </c>
      <c r="Q366" s="45" t="s">
        <v>992</v>
      </c>
      <c r="R366" s="59">
        <v>5</v>
      </c>
      <c r="S366" s="25" t="s">
        <v>993</v>
      </c>
      <c r="T366" s="59">
        <v>5</v>
      </c>
      <c r="U366" s="25" t="s">
        <v>994</v>
      </c>
      <c r="V366" s="59">
        <v>5</v>
      </c>
      <c r="W366" s="41">
        <f t="shared" si="27"/>
        <v>15</v>
      </c>
      <c r="X366" s="50">
        <f t="shared" si="28"/>
        <v>1</v>
      </c>
      <c r="Y366" s="52">
        <f t="shared" si="29"/>
        <v>2</v>
      </c>
      <c r="Z366" s="23"/>
      <c r="AA366" s="57"/>
      <c r="AB366" s="121">
        <v>44561</v>
      </c>
      <c r="AC366" s="23"/>
      <c r="AD366" s="23"/>
    </row>
    <row r="367" spans="1:30" ht="116.25" hidden="1" thickTop="1" thickBot="1" x14ac:dyDescent="0.25">
      <c r="A367" s="23" t="s">
        <v>1716</v>
      </c>
      <c r="B367" s="23" t="s">
        <v>295</v>
      </c>
      <c r="C367" s="23" t="s">
        <v>40</v>
      </c>
      <c r="D367" s="23" t="s">
        <v>83</v>
      </c>
      <c r="E367" s="23" t="s">
        <v>1049</v>
      </c>
      <c r="F367" s="23" t="s">
        <v>1062</v>
      </c>
      <c r="G367" s="23" t="s">
        <v>1063</v>
      </c>
      <c r="H367" s="23" t="s">
        <v>1055</v>
      </c>
      <c r="I367" s="24" t="s">
        <v>184</v>
      </c>
      <c r="J367" s="189" t="str">
        <f>+VLOOKUP(I367,Feuil1!A:C,2,FALSE)</f>
        <v>R4-1-1-19</v>
      </c>
      <c r="K367" s="23"/>
      <c r="L367" s="23"/>
      <c r="M367" s="59">
        <v>3</v>
      </c>
      <c r="N367" s="60">
        <v>2</v>
      </c>
      <c r="O367" s="42">
        <f t="shared" si="25"/>
        <v>6</v>
      </c>
      <c r="P367" s="42">
        <f t="shared" si="26"/>
        <v>2</v>
      </c>
      <c r="Q367" s="45" t="s">
        <v>995</v>
      </c>
      <c r="R367" s="59">
        <v>5</v>
      </c>
      <c r="S367" s="25" t="s">
        <v>996</v>
      </c>
      <c r="T367" s="59">
        <v>5</v>
      </c>
      <c r="U367" s="25"/>
      <c r="V367" s="59">
        <v>5</v>
      </c>
      <c r="W367" s="41">
        <f t="shared" si="27"/>
        <v>15</v>
      </c>
      <c r="X367" s="50">
        <f t="shared" si="28"/>
        <v>1</v>
      </c>
      <c r="Y367" s="52">
        <f t="shared" si="29"/>
        <v>2</v>
      </c>
      <c r="Z367" s="23"/>
      <c r="AA367" s="57"/>
      <c r="AB367" s="23"/>
      <c r="AC367" s="23"/>
      <c r="AD367" s="23" t="s">
        <v>1549</v>
      </c>
    </row>
    <row r="368" spans="1:30" ht="65.25" hidden="1" thickTop="1" thickBot="1" x14ac:dyDescent="0.25">
      <c r="A368" s="23" t="s">
        <v>1716</v>
      </c>
      <c r="B368" s="23" t="s">
        <v>295</v>
      </c>
      <c r="C368" s="23" t="s">
        <v>41</v>
      </c>
      <c r="D368" s="23" t="s">
        <v>83</v>
      </c>
      <c r="E368" s="23" t="s">
        <v>1049</v>
      </c>
      <c r="F368" s="23" t="s">
        <v>1062</v>
      </c>
      <c r="G368" s="23" t="s">
        <v>1063</v>
      </c>
      <c r="H368" s="23" t="s">
        <v>1055</v>
      </c>
      <c r="I368" s="24" t="s">
        <v>490</v>
      </c>
      <c r="J368" s="189" t="str">
        <f>+VLOOKUP(I368,Feuil1!A:C,2,FALSE)</f>
        <v>R6-1-2-1</v>
      </c>
      <c r="K368" s="23" t="s">
        <v>997</v>
      </c>
      <c r="L368" s="23"/>
      <c r="M368" s="59">
        <v>3</v>
      </c>
      <c r="N368" s="60">
        <v>2</v>
      </c>
      <c r="O368" s="42">
        <f t="shared" si="25"/>
        <v>6</v>
      </c>
      <c r="P368" s="42">
        <f t="shared" si="26"/>
        <v>2</v>
      </c>
      <c r="Q368" s="45" t="s">
        <v>492</v>
      </c>
      <c r="R368" s="59">
        <v>5</v>
      </c>
      <c r="S368" s="25" t="s">
        <v>81</v>
      </c>
      <c r="T368" s="59">
        <v>5</v>
      </c>
      <c r="U368" s="25" t="s">
        <v>998</v>
      </c>
      <c r="V368" s="59">
        <v>5</v>
      </c>
      <c r="W368" s="41">
        <f t="shared" si="27"/>
        <v>15</v>
      </c>
      <c r="X368" s="50">
        <f t="shared" si="28"/>
        <v>1</v>
      </c>
      <c r="Y368" s="52">
        <f t="shared" si="29"/>
        <v>2</v>
      </c>
      <c r="Z368" s="23"/>
      <c r="AA368" s="57"/>
      <c r="AB368" s="23"/>
      <c r="AC368" s="23"/>
      <c r="AD368" s="23"/>
    </row>
    <row r="369" spans="1:30" ht="39.75" hidden="1" thickTop="1" thickBot="1" x14ac:dyDescent="0.25">
      <c r="A369" s="23" t="s">
        <v>1716</v>
      </c>
      <c r="B369" s="23" t="s">
        <v>295</v>
      </c>
      <c r="C369" s="23" t="s">
        <v>41</v>
      </c>
      <c r="D369" s="23" t="s">
        <v>83</v>
      </c>
      <c r="E369" s="23" t="s">
        <v>1049</v>
      </c>
      <c r="F369" s="23" t="s">
        <v>1062</v>
      </c>
      <c r="G369" s="23" t="s">
        <v>1063</v>
      </c>
      <c r="H369" s="23" t="s">
        <v>1055</v>
      </c>
      <c r="I369" s="24" t="s">
        <v>490</v>
      </c>
      <c r="J369" s="189" t="str">
        <f>+VLOOKUP(I369,Feuil1!A:C,2,FALSE)</f>
        <v>R6-1-2-1</v>
      </c>
      <c r="K369" s="23" t="s">
        <v>999</v>
      </c>
      <c r="L369" s="23"/>
      <c r="M369" s="59">
        <v>3</v>
      </c>
      <c r="N369" s="60">
        <v>2</v>
      </c>
      <c r="O369" s="42">
        <f t="shared" si="25"/>
        <v>6</v>
      </c>
      <c r="P369" s="42">
        <f t="shared" si="26"/>
        <v>2</v>
      </c>
      <c r="Q369" s="45"/>
      <c r="R369" s="59">
        <v>5</v>
      </c>
      <c r="S369" s="25"/>
      <c r="T369" s="59">
        <v>5</v>
      </c>
      <c r="U369" s="25"/>
      <c r="V369" s="59">
        <v>5</v>
      </c>
      <c r="W369" s="41">
        <f t="shared" si="27"/>
        <v>15</v>
      </c>
      <c r="X369" s="50">
        <f t="shared" si="28"/>
        <v>1</v>
      </c>
      <c r="Y369" s="52">
        <f t="shared" si="29"/>
        <v>2</v>
      </c>
      <c r="Z369" s="23"/>
      <c r="AA369" s="57"/>
      <c r="AB369" s="23"/>
      <c r="AC369" s="23"/>
      <c r="AD369" s="23"/>
    </row>
    <row r="370" spans="1:30" ht="39.75" hidden="1" thickTop="1" thickBot="1" x14ac:dyDescent="0.25">
      <c r="A370" s="23" t="s">
        <v>1716</v>
      </c>
      <c r="B370" s="23" t="s">
        <v>295</v>
      </c>
      <c r="C370" s="23" t="s">
        <v>41</v>
      </c>
      <c r="D370" s="23" t="s">
        <v>83</v>
      </c>
      <c r="E370" s="23" t="s">
        <v>1049</v>
      </c>
      <c r="F370" s="23" t="s">
        <v>1062</v>
      </c>
      <c r="G370" s="23" t="s">
        <v>1063</v>
      </c>
      <c r="H370" s="23" t="s">
        <v>1055</v>
      </c>
      <c r="I370" s="24" t="s">
        <v>490</v>
      </c>
      <c r="J370" s="189" t="str">
        <f>+VLOOKUP(I370,Feuil1!A:C,2,FALSE)</f>
        <v>R6-1-2-1</v>
      </c>
      <c r="K370" s="23" t="s">
        <v>1000</v>
      </c>
      <c r="L370" s="23"/>
      <c r="M370" s="59">
        <v>3</v>
      </c>
      <c r="N370" s="60">
        <v>2</v>
      </c>
      <c r="O370" s="42">
        <f t="shared" si="25"/>
        <v>6</v>
      </c>
      <c r="P370" s="42">
        <f t="shared" si="26"/>
        <v>2</v>
      </c>
      <c r="Q370" s="45"/>
      <c r="R370" s="59">
        <v>5</v>
      </c>
      <c r="S370" s="25"/>
      <c r="T370" s="59">
        <v>5</v>
      </c>
      <c r="U370" s="25"/>
      <c r="V370" s="59">
        <v>5</v>
      </c>
      <c r="W370" s="41">
        <f t="shared" si="27"/>
        <v>15</v>
      </c>
      <c r="X370" s="50">
        <f t="shared" si="28"/>
        <v>1</v>
      </c>
      <c r="Y370" s="52">
        <f t="shared" si="29"/>
        <v>2</v>
      </c>
      <c r="Z370" s="23"/>
      <c r="AA370" s="57"/>
      <c r="AB370" s="23"/>
      <c r="AC370" s="23"/>
      <c r="AD370" s="23"/>
    </row>
    <row r="371" spans="1:30" ht="154.5" hidden="1" thickTop="1" thickBot="1" x14ac:dyDescent="0.25">
      <c r="A371" s="23" t="s">
        <v>438</v>
      </c>
      <c r="B371" s="23" t="s">
        <v>1290</v>
      </c>
      <c r="C371" s="23" t="s">
        <v>1366</v>
      </c>
      <c r="D371" s="23" t="s">
        <v>83</v>
      </c>
      <c r="E371" s="23" t="s">
        <v>1049</v>
      </c>
      <c r="F371" s="23" t="s">
        <v>1645</v>
      </c>
      <c r="G371" s="23" t="s">
        <v>1062</v>
      </c>
      <c r="H371" s="23" t="s">
        <v>1055</v>
      </c>
      <c r="I371" s="24" t="s">
        <v>1367</v>
      </c>
      <c r="J371" s="189" t="str">
        <f>+VLOOKUP(I371,Feuil1!A:C,2,FALSE)</f>
        <v>R1-2-7-1</v>
      </c>
      <c r="K371" s="24" t="s">
        <v>1368</v>
      </c>
      <c r="L371" s="29"/>
      <c r="M371" s="59">
        <v>1</v>
      </c>
      <c r="N371" s="60">
        <v>1</v>
      </c>
      <c r="O371" s="42">
        <f t="shared" si="25"/>
        <v>1</v>
      </c>
      <c r="P371" s="42">
        <f t="shared" si="26"/>
        <v>1</v>
      </c>
      <c r="Q371" s="44" t="s">
        <v>1369</v>
      </c>
      <c r="R371" s="59">
        <v>5</v>
      </c>
      <c r="S371" s="25" t="s">
        <v>1370</v>
      </c>
      <c r="T371" s="59">
        <v>5</v>
      </c>
      <c r="U371" s="25" t="s">
        <v>1371</v>
      </c>
      <c r="V371" s="59">
        <v>5</v>
      </c>
      <c r="W371" s="41">
        <f t="shared" si="27"/>
        <v>15</v>
      </c>
      <c r="X371" s="50">
        <f t="shared" si="28"/>
        <v>1</v>
      </c>
      <c r="Y371" s="52">
        <f t="shared" si="29"/>
        <v>1</v>
      </c>
      <c r="Z371" s="23"/>
      <c r="AA371" s="120"/>
      <c r="AB371" s="23"/>
      <c r="AC371" s="23"/>
      <c r="AD371" s="23"/>
    </row>
    <row r="372" spans="1:30" ht="180" hidden="1" thickTop="1" thickBot="1" x14ac:dyDescent="0.25">
      <c r="A372" s="23" t="s">
        <v>438</v>
      </c>
      <c r="B372" s="23" t="s">
        <v>1290</v>
      </c>
      <c r="C372" s="23" t="s">
        <v>1366</v>
      </c>
      <c r="D372" s="23" t="s">
        <v>83</v>
      </c>
      <c r="E372" s="23" t="s">
        <v>1049</v>
      </c>
      <c r="F372" s="23" t="s">
        <v>1645</v>
      </c>
      <c r="G372" s="23" t="s">
        <v>1062</v>
      </c>
      <c r="H372" s="23" t="s">
        <v>1055</v>
      </c>
      <c r="I372" s="24" t="s">
        <v>1372</v>
      </c>
      <c r="J372" s="189" t="str">
        <f>+VLOOKUP(I372,Feuil1!A:C,2,FALSE)</f>
        <v>R1-2-7-2</v>
      </c>
      <c r="K372" s="24" t="s">
        <v>1373</v>
      </c>
      <c r="L372" s="29"/>
      <c r="M372" s="59">
        <v>1</v>
      </c>
      <c r="N372" s="60">
        <v>1</v>
      </c>
      <c r="O372" s="42">
        <f t="shared" si="25"/>
        <v>1</v>
      </c>
      <c r="P372" s="42">
        <f t="shared" si="26"/>
        <v>1</v>
      </c>
      <c r="Q372" s="44" t="s">
        <v>1374</v>
      </c>
      <c r="R372" s="59">
        <v>5</v>
      </c>
      <c r="S372" s="25" t="s">
        <v>1375</v>
      </c>
      <c r="T372" s="59">
        <v>5</v>
      </c>
      <c r="U372" s="25" t="s">
        <v>1376</v>
      </c>
      <c r="V372" s="59">
        <v>5</v>
      </c>
      <c r="W372" s="41">
        <f t="shared" si="27"/>
        <v>15</v>
      </c>
      <c r="X372" s="50">
        <f t="shared" si="28"/>
        <v>1</v>
      </c>
      <c r="Y372" s="52">
        <f t="shared" si="29"/>
        <v>1</v>
      </c>
      <c r="Z372" s="23"/>
      <c r="AA372" s="120"/>
      <c r="AB372" s="23"/>
      <c r="AC372" s="23"/>
      <c r="AD372" s="23"/>
    </row>
    <row r="373" spans="1:30" ht="192.75" hidden="1" thickTop="1" thickBot="1" x14ac:dyDescent="0.25">
      <c r="A373" s="23" t="s">
        <v>438</v>
      </c>
      <c r="B373" s="23" t="s">
        <v>1290</v>
      </c>
      <c r="C373" s="23" t="s">
        <v>1366</v>
      </c>
      <c r="D373" s="23" t="s">
        <v>83</v>
      </c>
      <c r="E373" s="23" t="s">
        <v>1049</v>
      </c>
      <c r="F373" s="23" t="s">
        <v>1645</v>
      </c>
      <c r="G373" s="23" t="s">
        <v>1062</v>
      </c>
      <c r="H373" s="23" t="s">
        <v>1055</v>
      </c>
      <c r="I373" s="24" t="s">
        <v>1377</v>
      </c>
      <c r="J373" s="189" t="str">
        <f>+VLOOKUP(I373,Feuil1!A:C,2,FALSE)</f>
        <v>R1-2-7-3</v>
      </c>
      <c r="K373" s="24" t="s">
        <v>1378</v>
      </c>
      <c r="L373" s="29"/>
      <c r="M373" s="59">
        <v>1</v>
      </c>
      <c r="N373" s="60">
        <v>1</v>
      </c>
      <c r="O373" s="42">
        <f t="shared" si="25"/>
        <v>1</v>
      </c>
      <c r="P373" s="42">
        <f t="shared" si="26"/>
        <v>1</v>
      </c>
      <c r="Q373" s="44" t="s">
        <v>1379</v>
      </c>
      <c r="R373" s="59">
        <v>5</v>
      </c>
      <c r="S373" s="25"/>
      <c r="T373" s="59">
        <v>5</v>
      </c>
      <c r="U373" s="25"/>
      <c r="V373" s="59">
        <v>5</v>
      </c>
      <c r="W373" s="41">
        <f t="shared" si="27"/>
        <v>15</v>
      </c>
      <c r="X373" s="50">
        <f t="shared" si="28"/>
        <v>1</v>
      </c>
      <c r="Y373" s="52">
        <f t="shared" si="29"/>
        <v>1</v>
      </c>
      <c r="Z373" s="23"/>
      <c r="AA373" s="120"/>
      <c r="AB373" s="23"/>
      <c r="AC373" s="23"/>
      <c r="AD373" s="23"/>
    </row>
    <row r="374" spans="1:30" ht="103.5" hidden="1" thickTop="1" thickBot="1" x14ac:dyDescent="0.25">
      <c r="A374" s="23" t="s">
        <v>438</v>
      </c>
      <c r="B374" s="23" t="s">
        <v>1458</v>
      </c>
      <c r="C374" s="23" t="s">
        <v>1459</v>
      </c>
      <c r="D374" s="23" t="s">
        <v>83</v>
      </c>
      <c r="E374" s="23" t="s">
        <v>1049</v>
      </c>
      <c r="F374" s="23" t="s">
        <v>1645</v>
      </c>
      <c r="G374" s="23" t="s">
        <v>1062</v>
      </c>
      <c r="H374" s="23" t="s">
        <v>1055</v>
      </c>
      <c r="I374" s="24" t="s">
        <v>1463</v>
      </c>
      <c r="J374" s="189" t="str">
        <f>+VLOOKUP(I374,Feuil1!A:C,2,FALSE)</f>
        <v>R1-3-3-2</v>
      </c>
      <c r="K374" s="24" t="s">
        <v>1464</v>
      </c>
      <c r="L374" s="29"/>
      <c r="M374" s="59">
        <v>3</v>
      </c>
      <c r="N374" s="60">
        <v>1</v>
      </c>
      <c r="O374" s="42">
        <f t="shared" si="25"/>
        <v>3</v>
      </c>
      <c r="P374" s="42">
        <f t="shared" si="26"/>
        <v>1</v>
      </c>
      <c r="Q374" s="44" t="s">
        <v>1465</v>
      </c>
      <c r="R374" s="59">
        <v>5</v>
      </c>
      <c r="S374" s="25" t="s">
        <v>1466</v>
      </c>
      <c r="T374" s="59">
        <v>2</v>
      </c>
      <c r="U374" s="25"/>
      <c r="V374" s="59">
        <v>5</v>
      </c>
      <c r="W374" s="41">
        <f t="shared" si="27"/>
        <v>12</v>
      </c>
      <c r="X374" s="50">
        <f t="shared" si="28"/>
        <v>1</v>
      </c>
      <c r="Y374" s="52">
        <f t="shared" si="29"/>
        <v>1</v>
      </c>
      <c r="Z374" s="23"/>
      <c r="AA374" s="123" t="s">
        <v>1665</v>
      </c>
      <c r="AB374" s="221">
        <v>45078</v>
      </c>
      <c r="AC374" s="23"/>
      <c r="AD374" s="23"/>
    </row>
    <row r="375" spans="1:30" ht="52.5" hidden="1" thickTop="1" thickBot="1" x14ac:dyDescent="0.25">
      <c r="A375" s="23" t="s">
        <v>438</v>
      </c>
      <c r="B375" s="23" t="s">
        <v>1458</v>
      </c>
      <c r="C375" s="23" t="s">
        <v>1459</v>
      </c>
      <c r="D375" s="23" t="s">
        <v>83</v>
      </c>
      <c r="E375" s="23" t="s">
        <v>1049</v>
      </c>
      <c r="F375" s="23" t="s">
        <v>1645</v>
      </c>
      <c r="G375" s="23" t="s">
        <v>1062</v>
      </c>
      <c r="H375" s="23" t="s">
        <v>1055</v>
      </c>
      <c r="I375" s="24" t="s">
        <v>1467</v>
      </c>
      <c r="J375" s="189" t="str">
        <f>+VLOOKUP(I375,Feuil1!A:C,2,FALSE)</f>
        <v>R1-3-3-3</v>
      </c>
      <c r="K375" s="24" t="s">
        <v>1468</v>
      </c>
      <c r="L375" s="29"/>
      <c r="M375" s="59">
        <v>3</v>
      </c>
      <c r="N375" s="60">
        <v>1</v>
      </c>
      <c r="O375" s="42">
        <f t="shared" si="25"/>
        <v>3</v>
      </c>
      <c r="P375" s="42">
        <f t="shared" si="26"/>
        <v>1</v>
      </c>
      <c r="Q375" s="44" t="s">
        <v>1469</v>
      </c>
      <c r="R375" s="59">
        <v>5</v>
      </c>
      <c r="S375" s="25"/>
      <c r="T375" s="59">
        <v>5</v>
      </c>
      <c r="U375" s="25"/>
      <c r="V375" s="59">
        <v>5</v>
      </c>
      <c r="W375" s="41">
        <f t="shared" si="27"/>
        <v>15</v>
      </c>
      <c r="X375" s="50">
        <f t="shared" si="28"/>
        <v>1</v>
      </c>
      <c r="Y375" s="52">
        <f t="shared" si="29"/>
        <v>1</v>
      </c>
      <c r="Z375" s="23"/>
      <c r="AA375" s="120"/>
      <c r="AB375" s="23"/>
      <c r="AC375" s="23"/>
      <c r="AD375" s="23"/>
    </row>
    <row r="376" spans="1:30" ht="90.75" hidden="1" thickTop="1" thickBot="1" x14ac:dyDescent="0.25">
      <c r="A376" s="23" t="s">
        <v>201</v>
      </c>
      <c r="B376" s="23" t="s">
        <v>141</v>
      </c>
      <c r="C376" s="23" t="s">
        <v>290</v>
      </c>
      <c r="D376" s="23" t="s">
        <v>83</v>
      </c>
      <c r="E376" s="23" t="s">
        <v>1053</v>
      </c>
      <c r="F376" s="23" t="s">
        <v>1057</v>
      </c>
      <c r="G376" s="23" t="s">
        <v>1055</v>
      </c>
      <c r="H376" s="23" t="s">
        <v>1055</v>
      </c>
      <c r="I376" s="24" t="s">
        <v>285</v>
      </c>
      <c r="J376" s="189" t="str">
        <f>+VLOOKUP(I376,Feuil1!A:C,2,FALSE)</f>
        <v>R2-2-6-6</v>
      </c>
      <c r="K376" s="24" t="s">
        <v>76</v>
      </c>
      <c r="L376" s="29"/>
      <c r="M376" s="59">
        <v>3</v>
      </c>
      <c r="N376" s="60">
        <v>1</v>
      </c>
      <c r="O376" s="42">
        <f t="shared" si="25"/>
        <v>3</v>
      </c>
      <c r="P376" s="42">
        <f t="shared" si="26"/>
        <v>1</v>
      </c>
      <c r="Q376" s="44" t="s">
        <v>392</v>
      </c>
      <c r="R376" s="59">
        <v>5</v>
      </c>
      <c r="S376" s="25" t="s">
        <v>284</v>
      </c>
      <c r="T376" s="59">
        <v>5</v>
      </c>
      <c r="U376" s="25" t="s">
        <v>393</v>
      </c>
      <c r="V376" s="59">
        <v>5</v>
      </c>
      <c r="W376" s="41">
        <f t="shared" si="27"/>
        <v>15</v>
      </c>
      <c r="X376" s="50">
        <f t="shared" si="28"/>
        <v>1</v>
      </c>
      <c r="Y376" s="52">
        <f t="shared" si="29"/>
        <v>1</v>
      </c>
      <c r="Z376" s="23"/>
      <c r="AA376" s="57" t="s">
        <v>1622</v>
      </c>
      <c r="AB376" s="221">
        <v>45078</v>
      </c>
      <c r="AC376" s="23"/>
      <c r="AD376" s="23"/>
    </row>
    <row r="377" spans="1:30" ht="27" hidden="1" thickTop="1" thickBot="1" x14ac:dyDescent="0.25">
      <c r="A377" s="23" t="s">
        <v>201</v>
      </c>
      <c r="B377" s="23" t="s">
        <v>141</v>
      </c>
      <c r="C377" s="23" t="s">
        <v>290</v>
      </c>
      <c r="D377" s="23" t="s">
        <v>83</v>
      </c>
      <c r="E377" s="23" t="s">
        <v>1053</v>
      </c>
      <c r="F377" s="23" t="s">
        <v>1057</v>
      </c>
      <c r="G377" s="23" t="s">
        <v>1055</v>
      </c>
      <c r="H377" s="23" t="s">
        <v>1055</v>
      </c>
      <c r="I377" s="24" t="s">
        <v>285</v>
      </c>
      <c r="J377" s="189" t="str">
        <f>+VLOOKUP(I377,Feuil1!A:C,2,FALSE)</f>
        <v>R2-2-6-6</v>
      </c>
      <c r="K377" s="24" t="s">
        <v>394</v>
      </c>
      <c r="L377" s="29"/>
      <c r="M377" s="59">
        <v>3</v>
      </c>
      <c r="N377" s="60">
        <v>1</v>
      </c>
      <c r="O377" s="42">
        <f t="shared" si="25"/>
        <v>3</v>
      </c>
      <c r="P377" s="42">
        <f t="shared" si="26"/>
        <v>1</v>
      </c>
      <c r="Q377" s="44"/>
      <c r="R377" s="59">
        <v>5</v>
      </c>
      <c r="S377" s="25"/>
      <c r="T377" s="59">
        <v>5</v>
      </c>
      <c r="U377" s="25"/>
      <c r="V377" s="59">
        <v>5</v>
      </c>
      <c r="W377" s="41">
        <f t="shared" si="27"/>
        <v>15</v>
      </c>
      <c r="X377" s="50">
        <f t="shared" si="28"/>
        <v>1</v>
      </c>
      <c r="Y377" s="52">
        <f t="shared" si="29"/>
        <v>1</v>
      </c>
      <c r="Z377" s="23"/>
      <c r="AA377" s="57" t="s">
        <v>1623</v>
      </c>
      <c r="AB377" s="221">
        <v>45078</v>
      </c>
      <c r="AC377" s="23"/>
      <c r="AD377" s="23"/>
    </row>
    <row r="378" spans="1:30" ht="39.75" hidden="1" thickTop="1" thickBot="1" x14ac:dyDescent="0.25">
      <c r="A378" s="23" t="s">
        <v>50</v>
      </c>
      <c r="B378" s="23" t="s">
        <v>141</v>
      </c>
      <c r="C378" s="23" t="s">
        <v>142</v>
      </c>
      <c r="D378" s="23" t="s">
        <v>83</v>
      </c>
      <c r="E378" s="23" t="s">
        <v>1051</v>
      </c>
      <c r="F378" s="23" t="s">
        <v>1085</v>
      </c>
      <c r="G378" s="23" t="s">
        <v>1085</v>
      </c>
      <c r="H378" s="23" t="s">
        <v>1066</v>
      </c>
      <c r="I378" s="24" t="s">
        <v>249</v>
      </c>
      <c r="J378" s="189" t="str">
        <f>+VLOOKUP(I378,Feuil1!A:C,2,FALSE)</f>
        <v>R2-2-1-6</v>
      </c>
      <c r="K378" s="24" t="s">
        <v>251</v>
      </c>
      <c r="L378" s="29"/>
      <c r="M378" s="59">
        <v>1</v>
      </c>
      <c r="N378" s="60">
        <v>1</v>
      </c>
      <c r="O378" s="42">
        <f t="shared" si="25"/>
        <v>1</v>
      </c>
      <c r="P378" s="42">
        <f t="shared" si="26"/>
        <v>1</v>
      </c>
      <c r="Q378" s="44"/>
      <c r="R378" s="59">
        <v>5</v>
      </c>
      <c r="S378" s="25"/>
      <c r="T378" s="59">
        <v>5</v>
      </c>
      <c r="U378" s="25"/>
      <c r="V378" s="59">
        <v>5</v>
      </c>
      <c r="W378" s="41">
        <f t="shared" si="27"/>
        <v>15</v>
      </c>
      <c r="X378" s="50">
        <f t="shared" si="28"/>
        <v>1</v>
      </c>
      <c r="Y378" s="52">
        <f t="shared" si="29"/>
        <v>1</v>
      </c>
      <c r="Z378" s="23"/>
      <c r="AA378" s="57"/>
      <c r="AB378" s="23"/>
      <c r="AC378" s="23"/>
      <c r="AD378" s="23"/>
    </row>
    <row r="379" spans="1:30" ht="39.75" hidden="1" thickTop="1" thickBot="1" x14ac:dyDescent="0.25">
      <c r="A379" s="23" t="s">
        <v>50</v>
      </c>
      <c r="B379" s="23" t="s">
        <v>141</v>
      </c>
      <c r="C379" s="23" t="s">
        <v>259</v>
      </c>
      <c r="D379" s="23" t="s">
        <v>83</v>
      </c>
      <c r="E379" s="23" t="s">
        <v>1051</v>
      </c>
      <c r="F379" s="23" t="s">
        <v>1070</v>
      </c>
      <c r="G379" s="23" t="s">
        <v>1066</v>
      </c>
      <c r="H379" s="23" t="s">
        <v>1055</v>
      </c>
      <c r="I379" s="24" t="s">
        <v>260</v>
      </c>
      <c r="J379" s="189" t="str">
        <f>+VLOOKUP(I379,Feuil1!A:C,2,FALSE)</f>
        <v>R2-2-2-1</v>
      </c>
      <c r="K379" s="24" t="s">
        <v>64</v>
      </c>
      <c r="L379" s="29"/>
      <c r="M379" s="59">
        <v>3</v>
      </c>
      <c r="N379" s="60">
        <v>1</v>
      </c>
      <c r="O379" s="42">
        <f t="shared" si="25"/>
        <v>3</v>
      </c>
      <c r="P379" s="42">
        <f t="shared" si="26"/>
        <v>1</v>
      </c>
      <c r="Q379" s="44"/>
      <c r="R379" s="59">
        <v>5</v>
      </c>
      <c r="S379" s="25"/>
      <c r="T379" s="59">
        <v>5</v>
      </c>
      <c r="U379" s="25"/>
      <c r="V379" s="59">
        <v>5</v>
      </c>
      <c r="W379" s="41">
        <f t="shared" si="27"/>
        <v>15</v>
      </c>
      <c r="X379" s="50">
        <f t="shared" si="28"/>
        <v>1</v>
      </c>
      <c r="Y379" s="52">
        <f t="shared" si="29"/>
        <v>1</v>
      </c>
      <c r="Z379" s="23"/>
      <c r="AA379" s="57"/>
      <c r="AB379" s="23"/>
      <c r="AC379" s="23"/>
      <c r="AD379" s="23"/>
    </row>
    <row r="380" spans="1:30" ht="39.75" hidden="1" thickTop="1" thickBot="1" x14ac:dyDescent="0.25">
      <c r="A380" s="23" t="s">
        <v>50</v>
      </c>
      <c r="B380" s="23" t="s">
        <v>141</v>
      </c>
      <c r="C380" s="23" t="s">
        <v>286</v>
      </c>
      <c r="D380" s="23" t="s">
        <v>83</v>
      </c>
      <c r="E380" s="23" t="s">
        <v>1051</v>
      </c>
      <c r="F380" s="23" t="s">
        <v>1070</v>
      </c>
      <c r="G380" s="23" t="s">
        <v>1692</v>
      </c>
      <c r="H380" s="23" t="s">
        <v>1691</v>
      </c>
      <c r="I380" s="24" t="s">
        <v>287</v>
      </c>
      <c r="J380" s="189" t="str">
        <f>+VLOOKUP(I380,Feuil1!A:C,2,FALSE)</f>
        <v>R2-2-5-1</v>
      </c>
      <c r="K380" s="24" t="s">
        <v>72</v>
      </c>
      <c r="L380" s="29"/>
      <c r="M380" s="59">
        <v>3</v>
      </c>
      <c r="N380" s="60">
        <v>1</v>
      </c>
      <c r="O380" s="42">
        <f t="shared" si="25"/>
        <v>3</v>
      </c>
      <c r="P380" s="42">
        <f t="shared" si="26"/>
        <v>1</v>
      </c>
      <c r="Q380" s="44"/>
      <c r="R380" s="59">
        <v>5</v>
      </c>
      <c r="S380" s="25"/>
      <c r="T380" s="59">
        <v>5</v>
      </c>
      <c r="U380" s="25"/>
      <c r="V380" s="59">
        <v>5</v>
      </c>
      <c r="W380" s="41">
        <f t="shared" si="27"/>
        <v>15</v>
      </c>
      <c r="X380" s="50">
        <f t="shared" si="28"/>
        <v>1</v>
      </c>
      <c r="Y380" s="52">
        <f t="shared" si="29"/>
        <v>1</v>
      </c>
      <c r="Z380" s="23"/>
      <c r="AA380" s="57"/>
      <c r="AB380" s="23"/>
      <c r="AC380" s="23"/>
      <c r="AD380" s="23" t="s">
        <v>1734</v>
      </c>
    </row>
    <row r="381" spans="1:30" ht="269.25" hidden="1" thickTop="1" thickBot="1" x14ac:dyDescent="0.25">
      <c r="A381" s="29" t="s">
        <v>240</v>
      </c>
      <c r="B381" s="29" t="s">
        <v>496</v>
      </c>
      <c r="C381" s="29" t="s">
        <v>497</v>
      </c>
      <c r="D381" s="29" t="s">
        <v>83</v>
      </c>
      <c r="E381" s="29" t="s">
        <v>1052</v>
      </c>
      <c r="F381" s="29" t="s">
        <v>1639</v>
      </c>
      <c r="G381" s="29" t="s">
        <v>1640</v>
      </c>
      <c r="H381" s="29" t="s">
        <v>1063</v>
      </c>
      <c r="I381" s="31" t="s">
        <v>498</v>
      </c>
      <c r="J381" s="189" t="str">
        <f>+VLOOKUP(I381,Feuil1!A:C,2,FALSE)</f>
        <v>R6-3-1-1</v>
      </c>
      <c r="K381" s="31" t="s">
        <v>499</v>
      </c>
      <c r="L381" s="29"/>
      <c r="M381" s="59">
        <v>3</v>
      </c>
      <c r="N381" s="60">
        <v>1</v>
      </c>
      <c r="O381" s="42">
        <f t="shared" si="25"/>
        <v>3</v>
      </c>
      <c r="P381" s="42">
        <f t="shared" si="26"/>
        <v>1</v>
      </c>
      <c r="Q381" s="45" t="s">
        <v>500</v>
      </c>
      <c r="R381" s="59">
        <v>4</v>
      </c>
      <c r="S381" s="30" t="s">
        <v>501</v>
      </c>
      <c r="T381" s="59">
        <v>4</v>
      </c>
      <c r="U381" s="30" t="s">
        <v>246</v>
      </c>
      <c r="V381" s="59">
        <v>4</v>
      </c>
      <c r="W381" s="41">
        <f t="shared" si="27"/>
        <v>12</v>
      </c>
      <c r="X381" s="50">
        <f t="shared" si="28"/>
        <v>1</v>
      </c>
      <c r="Y381" s="52">
        <f t="shared" si="29"/>
        <v>1</v>
      </c>
      <c r="Z381" s="29"/>
      <c r="AA381" s="58"/>
      <c r="AB381" s="23"/>
      <c r="AC381" s="23"/>
      <c r="AD381" s="23" t="s">
        <v>1737</v>
      </c>
    </row>
    <row r="382" spans="1:30" ht="27" hidden="1" thickTop="1" thickBot="1" x14ac:dyDescent="0.25">
      <c r="A382" s="29" t="s">
        <v>240</v>
      </c>
      <c r="B382" s="29" t="s">
        <v>496</v>
      </c>
      <c r="C382" s="29" t="s">
        <v>497</v>
      </c>
      <c r="D382" s="29" t="s">
        <v>83</v>
      </c>
      <c r="E382" s="29" t="s">
        <v>1052</v>
      </c>
      <c r="F382" s="29" t="s">
        <v>1639</v>
      </c>
      <c r="G382" s="29" t="s">
        <v>1640</v>
      </c>
      <c r="H382" s="29" t="s">
        <v>1063</v>
      </c>
      <c r="I382" s="31" t="s">
        <v>498</v>
      </c>
      <c r="J382" s="189" t="str">
        <f>+VLOOKUP(I382,Feuil1!A:C,2,FALSE)</f>
        <v>R6-3-1-1</v>
      </c>
      <c r="K382" s="31" t="s">
        <v>502</v>
      </c>
      <c r="L382" s="29"/>
      <c r="M382" s="59">
        <v>3</v>
      </c>
      <c r="N382" s="60">
        <v>1</v>
      </c>
      <c r="O382" s="42">
        <f t="shared" si="25"/>
        <v>3</v>
      </c>
      <c r="P382" s="42">
        <f t="shared" si="26"/>
        <v>1</v>
      </c>
      <c r="Q382" s="45"/>
      <c r="R382" s="59">
        <v>4</v>
      </c>
      <c r="S382" s="30"/>
      <c r="T382" s="59">
        <v>4</v>
      </c>
      <c r="U382" s="30"/>
      <c r="V382" s="59">
        <v>4</v>
      </c>
      <c r="W382" s="41">
        <f t="shared" si="27"/>
        <v>12</v>
      </c>
      <c r="X382" s="50">
        <f t="shared" si="28"/>
        <v>1</v>
      </c>
      <c r="Y382" s="52">
        <f t="shared" si="29"/>
        <v>1</v>
      </c>
      <c r="Z382" s="29"/>
      <c r="AA382" s="58"/>
      <c r="AB382" s="23"/>
      <c r="AC382" s="23"/>
      <c r="AD382" s="23"/>
    </row>
    <row r="383" spans="1:30" ht="27" hidden="1" thickTop="1" thickBot="1" x14ac:dyDescent="0.25">
      <c r="A383" s="29" t="s">
        <v>240</v>
      </c>
      <c r="B383" s="29" t="s">
        <v>496</v>
      </c>
      <c r="C383" s="29" t="s">
        <v>497</v>
      </c>
      <c r="D383" s="29" t="s">
        <v>83</v>
      </c>
      <c r="E383" s="29" t="s">
        <v>1052</v>
      </c>
      <c r="F383" s="29" t="s">
        <v>1639</v>
      </c>
      <c r="G383" s="29" t="s">
        <v>1640</v>
      </c>
      <c r="H383" s="29" t="s">
        <v>1063</v>
      </c>
      <c r="I383" s="31" t="s">
        <v>498</v>
      </c>
      <c r="J383" s="189" t="str">
        <f>+VLOOKUP(I383,Feuil1!A:C,2,FALSE)</f>
        <v>R6-3-1-1</v>
      </c>
      <c r="K383" s="31" t="s">
        <v>503</v>
      </c>
      <c r="L383" s="29"/>
      <c r="M383" s="59">
        <v>3</v>
      </c>
      <c r="N383" s="60">
        <v>1</v>
      </c>
      <c r="O383" s="42">
        <f t="shared" si="25"/>
        <v>3</v>
      </c>
      <c r="P383" s="42">
        <f t="shared" si="26"/>
        <v>1</v>
      </c>
      <c r="Q383" s="45"/>
      <c r="R383" s="59">
        <v>4</v>
      </c>
      <c r="S383" s="30"/>
      <c r="T383" s="59">
        <v>4</v>
      </c>
      <c r="U383" s="30"/>
      <c r="V383" s="59">
        <v>4</v>
      </c>
      <c r="W383" s="41">
        <f t="shared" si="27"/>
        <v>12</v>
      </c>
      <c r="X383" s="50">
        <f t="shared" si="28"/>
        <v>1</v>
      </c>
      <c r="Y383" s="52">
        <f t="shared" si="29"/>
        <v>1</v>
      </c>
      <c r="Z383" s="29"/>
      <c r="AA383" s="58"/>
      <c r="AB383" s="23"/>
      <c r="AC383" s="23"/>
      <c r="AD383" s="23"/>
    </row>
    <row r="384" spans="1:30" ht="78" hidden="1" thickTop="1" thickBot="1" x14ac:dyDescent="0.25">
      <c r="A384" s="29" t="s">
        <v>240</v>
      </c>
      <c r="B384" s="29" t="s">
        <v>496</v>
      </c>
      <c r="C384" s="29" t="s">
        <v>497</v>
      </c>
      <c r="D384" s="29" t="s">
        <v>83</v>
      </c>
      <c r="E384" s="29" t="s">
        <v>1052</v>
      </c>
      <c r="F384" s="29" t="s">
        <v>1639</v>
      </c>
      <c r="G384" s="29" t="s">
        <v>1640</v>
      </c>
      <c r="H384" s="29" t="s">
        <v>1063</v>
      </c>
      <c r="I384" s="31" t="s">
        <v>44</v>
      </c>
      <c r="J384" s="189" t="str">
        <f>+VLOOKUP(I384,Feuil1!A:C,2,FALSE)</f>
        <v>R6-3-1-4</v>
      </c>
      <c r="K384" s="31" t="s">
        <v>504</v>
      </c>
      <c r="L384" s="29"/>
      <c r="M384" s="59">
        <v>3</v>
      </c>
      <c r="N384" s="60">
        <v>1</v>
      </c>
      <c r="O384" s="42">
        <f t="shared" si="25"/>
        <v>3</v>
      </c>
      <c r="P384" s="42">
        <f t="shared" si="26"/>
        <v>1</v>
      </c>
      <c r="Q384" s="45" t="s">
        <v>505</v>
      </c>
      <c r="R384" s="59">
        <v>4</v>
      </c>
      <c r="S384" s="30" t="s">
        <v>506</v>
      </c>
      <c r="T384" s="59">
        <v>4</v>
      </c>
      <c r="U384" s="30"/>
      <c r="V384" s="59">
        <v>4</v>
      </c>
      <c r="W384" s="41">
        <f t="shared" si="27"/>
        <v>12</v>
      </c>
      <c r="X384" s="50">
        <f t="shared" si="28"/>
        <v>1</v>
      </c>
      <c r="Y384" s="52">
        <f t="shared" si="29"/>
        <v>1</v>
      </c>
      <c r="Z384" s="29"/>
      <c r="AA384" s="58"/>
      <c r="AB384" s="23"/>
      <c r="AC384" s="23"/>
      <c r="AD384" s="23"/>
    </row>
    <row r="385" spans="1:30" ht="27" hidden="1" thickTop="1" thickBot="1" x14ac:dyDescent="0.25">
      <c r="A385" s="29" t="s">
        <v>240</v>
      </c>
      <c r="B385" s="29" t="s">
        <v>496</v>
      </c>
      <c r="C385" s="29" t="s">
        <v>497</v>
      </c>
      <c r="D385" s="29" t="s">
        <v>83</v>
      </c>
      <c r="E385" s="29" t="s">
        <v>1052</v>
      </c>
      <c r="F385" s="29" t="s">
        <v>1639</v>
      </c>
      <c r="G385" s="29" t="s">
        <v>1640</v>
      </c>
      <c r="H385" s="29" t="s">
        <v>1063</v>
      </c>
      <c r="I385" s="31" t="s">
        <v>44</v>
      </c>
      <c r="J385" s="189" t="str">
        <f>+VLOOKUP(I385,Feuil1!A:C,2,FALSE)</f>
        <v>R6-3-1-4</v>
      </c>
      <c r="K385" s="31" t="s">
        <v>507</v>
      </c>
      <c r="L385" s="29"/>
      <c r="M385" s="59">
        <v>3</v>
      </c>
      <c r="N385" s="60">
        <v>1</v>
      </c>
      <c r="O385" s="42">
        <f t="shared" si="25"/>
        <v>3</v>
      </c>
      <c r="P385" s="42">
        <f t="shared" si="26"/>
        <v>1</v>
      </c>
      <c r="Q385" s="45"/>
      <c r="R385" s="59">
        <v>4</v>
      </c>
      <c r="S385" s="30"/>
      <c r="T385" s="59">
        <v>4</v>
      </c>
      <c r="U385" s="30"/>
      <c r="V385" s="59">
        <v>4</v>
      </c>
      <c r="W385" s="41">
        <f t="shared" si="27"/>
        <v>12</v>
      </c>
      <c r="X385" s="50">
        <f t="shared" si="28"/>
        <v>1</v>
      </c>
      <c r="Y385" s="52">
        <f t="shared" si="29"/>
        <v>1</v>
      </c>
      <c r="Z385" s="29"/>
      <c r="AA385" s="58"/>
      <c r="AB385" s="23"/>
      <c r="AC385" s="23"/>
      <c r="AD385" s="23"/>
    </row>
    <row r="386" spans="1:30" ht="218.25" hidden="1" thickTop="1" thickBot="1" x14ac:dyDescent="0.25">
      <c r="A386" s="29" t="s">
        <v>240</v>
      </c>
      <c r="B386" s="29" t="s">
        <v>496</v>
      </c>
      <c r="C386" s="29" t="s">
        <v>508</v>
      </c>
      <c r="D386" s="29" t="s">
        <v>83</v>
      </c>
      <c r="E386" s="29" t="s">
        <v>1052</v>
      </c>
      <c r="F386" s="29" t="s">
        <v>1639</v>
      </c>
      <c r="G386" s="29" t="s">
        <v>1640</v>
      </c>
      <c r="H386" s="29" t="s">
        <v>1063</v>
      </c>
      <c r="I386" s="31" t="s">
        <v>509</v>
      </c>
      <c r="J386" s="189" t="str">
        <f>+VLOOKUP(I386,Feuil1!A:C,2,FALSE)</f>
        <v>R6-3-2-1</v>
      </c>
      <c r="K386" s="31" t="s">
        <v>510</v>
      </c>
      <c r="L386" s="29"/>
      <c r="M386" s="59">
        <v>3</v>
      </c>
      <c r="N386" s="60">
        <v>1</v>
      </c>
      <c r="O386" s="42">
        <f t="shared" si="25"/>
        <v>3</v>
      </c>
      <c r="P386" s="42">
        <f t="shared" si="26"/>
        <v>1</v>
      </c>
      <c r="Q386" s="45" t="s">
        <v>511</v>
      </c>
      <c r="R386" s="59">
        <v>4</v>
      </c>
      <c r="S386" s="30" t="s">
        <v>512</v>
      </c>
      <c r="T386" s="59">
        <v>4</v>
      </c>
      <c r="U386" s="30" t="s">
        <v>246</v>
      </c>
      <c r="V386" s="59">
        <v>4</v>
      </c>
      <c r="W386" s="41">
        <f t="shared" si="27"/>
        <v>12</v>
      </c>
      <c r="X386" s="50">
        <f t="shared" si="28"/>
        <v>1</v>
      </c>
      <c r="Y386" s="52">
        <f t="shared" si="29"/>
        <v>1</v>
      </c>
      <c r="Z386" s="29"/>
      <c r="AA386" s="58"/>
      <c r="AB386" s="23"/>
      <c r="AC386" s="23"/>
      <c r="AD386" s="23"/>
    </row>
    <row r="387" spans="1:30" ht="39.75" hidden="1" thickTop="1" thickBot="1" x14ac:dyDescent="0.25">
      <c r="A387" s="29" t="s">
        <v>240</v>
      </c>
      <c r="B387" s="29" t="s">
        <v>496</v>
      </c>
      <c r="C387" s="29" t="s">
        <v>508</v>
      </c>
      <c r="D387" s="29" t="s">
        <v>83</v>
      </c>
      <c r="E387" s="29" t="s">
        <v>1052</v>
      </c>
      <c r="F387" s="29" t="s">
        <v>1639</v>
      </c>
      <c r="G387" s="29" t="s">
        <v>1640</v>
      </c>
      <c r="H387" s="29" t="s">
        <v>1063</v>
      </c>
      <c r="I387" s="31" t="s">
        <v>509</v>
      </c>
      <c r="J387" s="189" t="str">
        <f>+VLOOKUP(I387,Feuil1!A:C,2,FALSE)</f>
        <v>R6-3-2-1</v>
      </c>
      <c r="K387" s="31" t="s">
        <v>513</v>
      </c>
      <c r="L387" s="29"/>
      <c r="M387" s="59">
        <v>3</v>
      </c>
      <c r="N387" s="60">
        <v>1</v>
      </c>
      <c r="O387" s="42">
        <f t="shared" ref="O387:O411" si="30">M387*N387</f>
        <v>3</v>
      </c>
      <c r="P387" s="42">
        <f t="shared" ref="P387:P411" si="31">_xlfn.IFS(O387&lt;1,"KO",O387&lt;=3,1,O387&lt;=6,2,O387&lt;=16,3,O387&lt;16,"KO")</f>
        <v>1</v>
      </c>
      <c r="Q387" s="45"/>
      <c r="R387" s="59">
        <v>4</v>
      </c>
      <c r="S387" s="30"/>
      <c r="T387" s="59">
        <v>4</v>
      </c>
      <c r="U387" s="30"/>
      <c r="V387" s="59">
        <v>4</v>
      </c>
      <c r="W387" s="41">
        <f t="shared" ref="W387:W411" si="32">R387+T387+V387</f>
        <v>12</v>
      </c>
      <c r="X387" s="50">
        <f t="shared" ref="X387:X411" si="33">_xlfn.IFS(W387&lt;0,"KO",W387&lt;=5,3,W387&lt;=10,2,W387&lt;=15,1,W387&gt;16,"KO")</f>
        <v>1</v>
      </c>
      <c r="Y387" s="52">
        <f t="shared" ref="Y387:Y411" si="34">P387*X387</f>
        <v>1</v>
      </c>
      <c r="Z387" s="29"/>
      <c r="AA387" s="58"/>
      <c r="AB387" s="23"/>
      <c r="AC387" s="23"/>
      <c r="AD387" s="23" t="s">
        <v>1741</v>
      </c>
    </row>
    <row r="388" spans="1:30" ht="180" hidden="1" thickTop="1" thickBot="1" x14ac:dyDescent="0.25">
      <c r="A388" s="29" t="s">
        <v>240</v>
      </c>
      <c r="B388" s="29" t="s">
        <v>496</v>
      </c>
      <c r="C388" s="29" t="s">
        <v>508</v>
      </c>
      <c r="D388" s="29" t="s">
        <v>83</v>
      </c>
      <c r="E388" s="29" t="s">
        <v>1052</v>
      </c>
      <c r="F388" s="29" t="s">
        <v>1639</v>
      </c>
      <c r="G388" s="29" t="s">
        <v>1640</v>
      </c>
      <c r="H388" s="29" t="s">
        <v>1063</v>
      </c>
      <c r="I388" s="31" t="s">
        <v>514</v>
      </c>
      <c r="J388" s="189" t="str">
        <f>+VLOOKUP(I388,Feuil1!A:C,2,FALSE)</f>
        <v>R6-3-2-3</v>
      </c>
      <c r="K388" s="31" t="s">
        <v>515</v>
      </c>
      <c r="L388" s="29"/>
      <c r="M388" s="59">
        <v>3</v>
      </c>
      <c r="N388" s="60">
        <v>1</v>
      </c>
      <c r="O388" s="42">
        <f t="shared" si="30"/>
        <v>3</v>
      </c>
      <c r="P388" s="42">
        <f t="shared" si="31"/>
        <v>1</v>
      </c>
      <c r="Q388" s="45" t="s">
        <v>516</v>
      </c>
      <c r="R388" s="59">
        <v>4</v>
      </c>
      <c r="S388" s="30" t="s">
        <v>517</v>
      </c>
      <c r="T388" s="59">
        <v>4</v>
      </c>
      <c r="U388" s="30" t="s">
        <v>246</v>
      </c>
      <c r="V388" s="59">
        <v>4</v>
      </c>
      <c r="W388" s="41">
        <f t="shared" si="32"/>
        <v>12</v>
      </c>
      <c r="X388" s="50">
        <f t="shared" si="33"/>
        <v>1</v>
      </c>
      <c r="Y388" s="52">
        <f t="shared" si="34"/>
        <v>1</v>
      </c>
      <c r="Z388" s="29"/>
      <c r="AA388" s="58"/>
      <c r="AB388" s="23"/>
      <c r="AC388" s="23"/>
      <c r="AD388" s="23"/>
    </row>
    <row r="389" spans="1:30" ht="154.5" hidden="1" thickTop="1" thickBot="1" x14ac:dyDescent="0.25">
      <c r="A389" s="29" t="s">
        <v>240</v>
      </c>
      <c r="B389" s="29" t="s">
        <v>496</v>
      </c>
      <c r="C389" s="29" t="s">
        <v>508</v>
      </c>
      <c r="D389" s="29" t="s">
        <v>83</v>
      </c>
      <c r="E389" s="29" t="s">
        <v>1052</v>
      </c>
      <c r="F389" s="29" t="s">
        <v>1639</v>
      </c>
      <c r="G389" s="29" t="s">
        <v>1640</v>
      </c>
      <c r="H389" s="29" t="s">
        <v>1063</v>
      </c>
      <c r="I389" s="31" t="s">
        <v>446</v>
      </c>
      <c r="J389" s="189" t="str">
        <f>+VLOOKUP(I389,Feuil1!A:C,2,FALSE)</f>
        <v>R6-2-2-3</v>
      </c>
      <c r="K389" s="31" t="s">
        <v>447</v>
      </c>
      <c r="L389" s="29"/>
      <c r="M389" s="59">
        <v>3</v>
      </c>
      <c r="N389" s="60">
        <v>1</v>
      </c>
      <c r="O389" s="42">
        <f t="shared" si="30"/>
        <v>3</v>
      </c>
      <c r="P389" s="42">
        <f t="shared" si="31"/>
        <v>1</v>
      </c>
      <c r="Q389" s="45" t="s">
        <v>518</v>
      </c>
      <c r="R389" s="59">
        <v>4</v>
      </c>
      <c r="S389" s="30" t="s">
        <v>519</v>
      </c>
      <c r="T389" s="59">
        <v>4</v>
      </c>
      <c r="U389" s="30"/>
      <c r="V389" s="59">
        <v>4</v>
      </c>
      <c r="W389" s="41">
        <f t="shared" si="32"/>
        <v>12</v>
      </c>
      <c r="X389" s="50">
        <f t="shared" si="33"/>
        <v>1</v>
      </c>
      <c r="Y389" s="52">
        <f t="shared" si="34"/>
        <v>1</v>
      </c>
      <c r="Z389" s="29"/>
      <c r="AA389" s="58"/>
      <c r="AB389" s="23"/>
      <c r="AC389" s="23"/>
      <c r="AD389" s="23"/>
    </row>
    <row r="390" spans="1:30" ht="39.75" hidden="1" thickTop="1" thickBot="1" x14ac:dyDescent="0.25">
      <c r="A390" s="29" t="s">
        <v>240</v>
      </c>
      <c r="B390" s="29" t="s">
        <v>496</v>
      </c>
      <c r="C390" s="29" t="s">
        <v>508</v>
      </c>
      <c r="D390" s="29" t="s">
        <v>83</v>
      </c>
      <c r="E390" s="29" t="s">
        <v>1052</v>
      </c>
      <c r="F390" s="29" t="s">
        <v>1639</v>
      </c>
      <c r="G390" s="29" t="s">
        <v>1640</v>
      </c>
      <c r="H390" s="29" t="s">
        <v>1063</v>
      </c>
      <c r="I390" s="31" t="s">
        <v>446</v>
      </c>
      <c r="J390" s="189" t="str">
        <f>+VLOOKUP(I390,Feuil1!A:C,2,FALSE)</f>
        <v>R6-2-2-3</v>
      </c>
      <c r="K390" s="31" t="s">
        <v>520</v>
      </c>
      <c r="L390" s="29"/>
      <c r="M390" s="59">
        <v>3</v>
      </c>
      <c r="N390" s="60">
        <v>1</v>
      </c>
      <c r="O390" s="42">
        <f t="shared" si="30"/>
        <v>3</v>
      </c>
      <c r="P390" s="42">
        <f t="shared" si="31"/>
        <v>1</v>
      </c>
      <c r="Q390" s="45"/>
      <c r="R390" s="59">
        <v>4</v>
      </c>
      <c r="S390" s="30"/>
      <c r="T390" s="59">
        <v>4</v>
      </c>
      <c r="U390" s="30"/>
      <c r="V390" s="59">
        <v>4</v>
      </c>
      <c r="W390" s="41">
        <f t="shared" si="32"/>
        <v>12</v>
      </c>
      <c r="X390" s="50">
        <f t="shared" si="33"/>
        <v>1</v>
      </c>
      <c r="Y390" s="52">
        <f t="shared" si="34"/>
        <v>1</v>
      </c>
      <c r="Z390" s="29"/>
      <c r="AA390" s="58"/>
      <c r="AB390" s="23"/>
      <c r="AC390" s="23"/>
      <c r="AD390" s="23"/>
    </row>
    <row r="391" spans="1:30" ht="78" hidden="1" thickTop="1" thickBot="1" x14ac:dyDescent="0.25">
      <c r="A391" s="29" t="s">
        <v>240</v>
      </c>
      <c r="B391" s="29" t="s">
        <v>496</v>
      </c>
      <c r="C391" s="29" t="s">
        <v>508</v>
      </c>
      <c r="D391" s="29" t="s">
        <v>83</v>
      </c>
      <c r="E391" s="29" t="s">
        <v>1052</v>
      </c>
      <c r="F391" s="29" t="s">
        <v>1639</v>
      </c>
      <c r="G391" s="29" t="s">
        <v>1640</v>
      </c>
      <c r="H391" s="29" t="s">
        <v>1063</v>
      </c>
      <c r="I391" s="31" t="s">
        <v>521</v>
      </c>
      <c r="J391" s="189" t="str">
        <f>+VLOOKUP(I391,Feuil1!A:C,2,FALSE)</f>
        <v>R6-3-2-6</v>
      </c>
      <c r="K391" s="31" t="s">
        <v>522</v>
      </c>
      <c r="L391" s="29"/>
      <c r="M391" s="59">
        <v>3</v>
      </c>
      <c r="N391" s="60">
        <v>1</v>
      </c>
      <c r="O391" s="42">
        <f t="shared" si="30"/>
        <v>3</v>
      </c>
      <c r="P391" s="42">
        <f t="shared" si="31"/>
        <v>1</v>
      </c>
      <c r="Q391" s="45" t="s">
        <v>523</v>
      </c>
      <c r="R391" s="59">
        <v>4</v>
      </c>
      <c r="S391" s="30" t="s">
        <v>524</v>
      </c>
      <c r="T391" s="59">
        <v>4</v>
      </c>
      <c r="U391" s="30"/>
      <c r="V391" s="59">
        <v>4</v>
      </c>
      <c r="W391" s="41">
        <f t="shared" si="32"/>
        <v>12</v>
      </c>
      <c r="X391" s="50">
        <f t="shared" si="33"/>
        <v>1</v>
      </c>
      <c r="Y391" s="52">
        <f t="shared" si="34"/>
        <v>1</v>
      </c>
      <c r="Z391" s="29"/>
      <c r="AA391" s="58"/>
      <c r="AB391" s="23"/>
      <c r="AC391" s="23"/>
      <c r="AD391" s="23" t="s">
        <v>1744</v>
      </c>
    </row>
    <row r="392" spans="1:30" ht="39.75" hidden="1" thickTop="1" thickBot="1" x14ac:dyDescent="0.25">
      <c r="A392" s="29" t="s">
        <v>240</v>
      </c>
      <c r="B392" s="29" t="s">
        <v>496</v>
      </c>
      <c r="C392" s="29" t="s">
        <v>508</v>
      </c>
      <c r="D392" s="29" t="s">
        <v>83</v>
      </c>
      <c r="E392" s="29" t="s">
        <v>1052</v>
      </c>
      <c r="F392" s="29" t="s">
        <v>1639</v>
      </c>
      <c r="G392" s="29" t="s">
        <v>1640</v>
      </c>
      <c r="H392" s="29" t="s">
        <v>1063</v>
      </c>
      <c r="I392" s="31" t="s">
        <v>521</v>
      </c>
      <c r="J392" s="189" t="str">
        <f>+VLOOKUP(I392,Feuil1!A:C,2,FALSE)</f>
        <v>R6-3-2-6</v>
      </c>
      <c r="K392" s="31" t="s">
        <v>513</v>
      </c>
      <c r="L392" s="29"/>
      <c r="M392" s="59">
        <v>3</v>
      </c>
      <c r="N392" s="60">
        <v>1</v>
      </c>
      <c r="O392" s="42">
        <f t="shared" si="30"/>
        <v>3</v>
      </c>
      <c r="P392" s="42">
        <f t="shared" si="31"/>
        <v>1</v>
      </c>
      <c r="Q392" s="45"/>
      <c r="R392" s="59">
        <v>4</v>
      </c>
      <c r="S392" s="30"/>
      <c r="T392" s="59">
        <v>4</v>
      </c>
      <c r="U392" s="30"/>
      <c r="V392" s="59">
        <v>4</v>
      </c>
      <c r="W392" s="41">
        <f t="shared" si="32"/>
        <v>12</v>
      </c>
      <c r="X392" s="50">
        <f t="shared" si="33"/>
        <v>1</v>
      </c>
      <c r="Y392" s="52">
        <f t="shared" si="34"/>
        <v>1</v>
      </c>
      <c r="Z392" s="29"/>
      <c r="AA392" s="58"/>
      <c r="AB392" s="23"/>
      <c r="AC392" s="23"/>
      <c r="AD392" s="23"/>
    </row>
    <row r="393" spans="1:30" ht="103.5" hidden="1" thickTop="1" thickBot="1" x14ac:dyDescent="0.25">
      <c r="A393" s="23" t="s">
        <v>441</v>
      </c>
      <c r="B393" s="23" t="s">
        <v>541</v>
      </c>
      <c r="C393" s="23" t="s">
        <v>542</v>
      </c>
      <c r="D393" s="23" t="s">
        <v>83</v>
      </c>
      <c r="E393" s="23" t="s">
        <v>1052</v>
      </c>
      <c r="F393" s="23" t="s">
        <v>1064</v>
      </c>
      <c r="G393" s="23" t="s">
        <v>1065</v>
      </c>
      <c r="H393" s="23" t="s">
        <v>1062</v>
      </c>
      <c r="I393" s="24" t="s">
        <v>543</v>
      </c>
      <c r="J393" s="189" t="str">
        <f>+VLOOKUP(I393,Feuil1!A:C,2,FALSE)</f>
        <v>R3-1-1-1</v>
      </c>
      <c r="K393" s="24" t="s">
        <v>544</v>
      </c>
      <c r="L393" s="23"/>
      <c r="M393" s="59">
        <v>1</v>
      </c>
      <c r="N393" s="60">
        <v>2</v>
      </c>
      <c r="O393" s="42">
        <f t="shared" si="30"/>
        <v>2</v>
      </c>
      <c r="P393" s="42">
        <f t="shared" si="31"/>
        <v>1</v>
      </c>
      <c r="Q393" s="44" t="s">
        <v>545</v>
      </c>
      <c r="R393" s="59">
        <v>5</v>
      </c>
      <c r="S393" s="25" t="s">
        <v>546</v>
      </c>
      <c r="T393" s="59">
        <v>5</v>
      </c>
      <c r="U393" s="25"/>
      <c r="V393" s="59">
        <v>5</v>
      </c>
      <c r="W393" s="41">
        <f t="shared" si="32"/>
        <v>15</v>
      </c>
      <c r="X393" s="50">
        <f t="shared" si="33"/>
        <v>1</v>
      </c>
      <c r="Y393" s="52">
        <f t="shared" si="34"/>
        <v>1</v>
      </c>
      <c r="Z393" s="23"/>
      <c r="AA393" s="57"/>
      <c r="AB393" s="23"/>
      <c r="AC393" s="23"/>
      <c r="AD393" s="23"/>
    </row>
    <row r="394" spans="1:30" ht="167.25" hidden="1" thickTop="1" thickBot="1" x14ac:dyDescent="0.25">
      <c r="A394" s="23" t="s">
        <v>441</v>
      </c>
      <c r="B394" s="23" t="s">
        <v>541</v>
      </c>
      <c r="C394" s="23" t="s">
        <v>542</v>
      </c>
      <c r="D394" s="23" t="s">
        <v>83</v>
      </c>
      <c r="E394" s="23" t="s">
        <v>1052</v>
      </c>
      <c r="F394" s="23" t="s">
        <v>1064</v>
      </c>
      <c r="G394" s="23" t="s">
        <v>1065</v>
      </c>
      <c r="H394" s="23" t="s">
        <v>1062</v>
      </c>
      <c r="I394" s="24" t="s">
        <v>444</v>
      </c>
      <c r="J394" s="189" t="str">
        <f>+VLOOKUP(I394,Feuil1!A:C,2,FALSE)</f>
        <v>R2-1-1-7</v>
      </c>
      <c r="K394" s="24" t="s">
        <v>547</v>
      </c>
      <c r="L394" s="23"/>
      <c r="M394" s="59">
        <v>1</v>
      </c>
      <c r="N394" s="60">
        <v>2</v>
      </c>
      <c r="O394" s="42">
        <f t="shared" si="30"/>
        <v>2</v>
      </c>
      <c r="P394" s="42">
        <f t="shared" si="31"/>
        <v>1</v>
      </c>
      <c r="Q394" s="44" t="s">
        <v>548</v>
      </c>
      <c r="R394" s="59">
        <v>5</v>
      </c>
      <c r="S394" s="25"/>
      <c r="T394" s="59">
        <v>5</v>
      </c>
      <c r="U394" s="25"/>
      <c r="V394" s="59">
        <v>5</v>
      </c>
      <c r="W394" s="41">
        <f t="shared" si="32"/>
        <v>15</v>
      </c>
      <c r="X394" s="50">
        <f t="shared" si="33"/>
        <v>1</v>
      </c>
      <c r="Y394" s="52">
        <f t="shared" si="34"/>
        <v>1</v>
      </c>
      <c r="Z394" s="23"/>
      <c r="AA394" s="57"/>
      <c r="AB394" s="23"/>
      <c r="AC394" s="23"/>
      <c r="AD394" s="23"/>
    </row>
    <row r="395" spans="1:30" ht="129" hidden="1" thickTop="1" thickBot="1" x14ac:dyDescent="0.25">
      <c r="A395" s="23" t="s">
        <v>441</v>
      </c>
      <c r="B395" s="23" t="s">
        <v>541</v>
      </c>
      <c r="C395" s="23" t="s">
        <v>542</v>
      </c>
      <c r="D395" s="23" t="s">
        <v>83</v>
      </c>
      <c r="E395" s="23" t="s">
        <v>1052</v>
      </c>
      <c r="F395" s="23" t="s">
        <v>1064</v>
      </c>
      <c r="G395" s="23" t="s">
        <v>1065</v>
      </c>
      <c r="H395" s="23" t="s">
        <v>1062</v>
      </c>
      <c r="I395" s="24" t="s">
        <v>549</v>
      </c>
      <c r="J395" s="189" t="str">
        <f>+VLOOKUP(I395,Feuil1!A:C,2,FALSE)</f>
        <v>R3-1-1-3</v>
      </c>
      <c r="K395" s="24" t="s">
        <v>1535</v>
      </c>
      <c r="L395" s="23"/>
      <c r="M395" s="59">
        <v>1</v>
      </c>
      <c r="N395" s="60">
        <v>2</v>
      </c>
      <c r="O395" s="42">
        <f t="shared" si="30"/>
        <v>2</v>
      </c>
      <c r="P395" s="42">
        <f t="shared" si="31"/>
        <v>1</v>
      </c>
      <c r="Q395" s="44" t="s">
        <v>1536</v>
      </c>
      <c r="R395" s="59">
        <v>5</v>
      </c>
      <c r="S395" s="25"/>
      <c r="T395" s="59">
        <v>5</v>
      </c>
      <c r="U395" s="25"/>
      <c r="V395" s="59">
        <v>5</v>
      </c>
      <c r="W395" s="41">
        <f t="shared" si="32"/>
        <v>15</v>
      </c>
      <c r="X395" s="50">
        <f t="shared" si="33"/>
        <v>1</v>
      </c>
      <c r="Y395" s="52">
        <f t="shared" si="34"/>
        <v>1</v>
      </c>
      <c r="Z395" s="23"/>
      <c r="AA395" s="57"/>
      <c r="AB395" s="23"/>
      <c r="AC395" s="23"/>
      <c r="AD395" s="23" t="s">
        <v>1746</v>
      </c>
    </row>
    <row r="396" spans="1:30" ht="294.75" hidden="1" thickTop="1" thickBot="1" x14ac:dyDescent="0.25">
      <c r="A396" s="23" t="s">
        <v>441</v>
      </c>
      <c r="B396" s="23" t="s">
        <v>541</v>
      </c>
      <c r="C396" s="23" t="s">
        <v>542</v>
      </c>
      <c r="D396" s="23" t="s">
        <v>83</v>
      </c>
      <c r="E396" s="23" t="s">
        <v>1052</v>
      </c>
      <c r="F396" s="23" t="s">
        <v>1065</v>
      </c>
      <c r="G396" s="23" t="s">
        <v>1063</v>
      </c>
      <c r="H396" s="23" t="s">
        <v>1062</v>
      </c>
      <c r="I396" s="24" t="s">
        <v>550</v>
      </c>
      <c r="J396" s="189" t="str">
        <f>+VLOOKUP(I396,Feuil1!A:C,2,FALSE)</f>
        <v>R3-1-1-4</v>
      </c>
      <c r="K396" s="24" t="s">
        <v>551</v>
      </c>
      <c r="L396" s="23"/>
      <c r="M396" s="59">
        <v>1</v>
      </c>
      <c r="N396" s="60">
        <v>2</v>
      </c>
      <c r="O396" s="42">
        <f t="shared" si="30"/>
        <v>2</v>
      </c>
      <c r="P396" s="42">
        <f t="shared" si="31"/>
        <v>1</v>
      </c>
      <c r="Q396" s="44" t="s">
        <v>552</v>
      </c>
      <c r="R396" s="59">
        <v>5</v>
      </c>
      <c r="S396" s="25"/>
      <c r="T396" s="59">
        <v>5</v>
      </c>
      <c r="U396" s="25"/>
      <c r="V396" s="59">
        <v>5</v>
      </c>
      <c r="W396" s="41">
        <f t="shared" si="32"/>
        <v>15</v>
      </c>
      <c r="X396" s="50">
        <f t="shared" si="33"/>
        <v>1</v>
      </c>
      <c r="Y396" s="52">
        <f t="shared" si="34"/>
        <v>1</v>
      </c>
      <c r="Z396" s="23"/>
      <c r="AA396" s="57"/>
      <c r="AB396" s="23"/>
      <c r="AC396" s="23"/>
      <c r="AD396" s="23"/>
    </row>
    <row r="397" spans="1:30" ht="141.75" hidden="1" thickTop="1" thickBot="1" x14ac:dyDescent="0.25">
      <c r="A397" s="23" t="s">
        <v>441</v>
      </c>
      <c r="B397" s="23" t="s">
        <v>541</v>
      </c>
      <c r="C397" s="23" t="s">
        <v>553</v>
      </c>
      <c r="D397" s="23" t="s">
        <v>83</v>
      </c>
      <c r="E397" s="23" t="s">
        <v>1052</v>
      </c>
      <c r="F397" s="23" t="s">
        <v>1065</v>
      </c>
      <c r="G397" s="23" t="s">
        <v>1063</v>
      </c>
      <c r="H397" s="23" t="s">
        <v>1062</v>
      </c>
      <c r="I397" s="24" t="s">
        <v>554</v>
      </c>
      <c r="J397" s="189" t="str">
        <f>+VLOOKUP(I397,Feuil1!A:C,2,FALSE)</f>
        <v>R3-1-2-1</v>
      </c>
      <c r="K397" s="24" t="s">
        <v>555</v>
      </c>
      <c r="L397" s="23"/>
      <c r="M397" s="59">
        <v>1</v>
      </c>
      <c r="N397" s="60">
        <v>2</v>
      </c>
      <c r="O397" s="42">
        <f t="shared" si="30"/>
        <v>2</v>
      </c>
      <c r="P397" s="42">
        <f t="shared" si="31"/>
        <v>1</v>
      </c>
      <c r="Q397" s="44" t="s">
        <v>1537</v>
      </c>
      <c r="R397" s="59">
        <v>5</v>
      </c>
      <c r="S397" s="25"/>
      <c r="T397" s="59">
        <v>5</v>
      </c>
      <c r="U397" s="25"/>
      <c r="V397" s="59">
        <v>5</v>
      </c>
      <c r="W397" s="41">
        <f t="shared" si="32"/>
        <v>15</v>
      </c>
      <c r="X397" s="50">
        <f t="shared" si="33"/>
        <v>1</v>
      </c>
      <c r="Y397" s="52">
        <f t="shared" si="34"/>
        <v>1</v>
      </c>
      <c r="Z397" s="23"/>
      <c r="AA397" s="120"/>
      <c r="AB397" s="23"/>
      <c r="AC397" s="23"/>
      <c r="AD397" s="23"/>
    </row>
    <row r="398" spans="1:30" ht="78" hidden="1" thickTop="1" thickBot="1" x14ac:dyDescent="0.25">
      <c r="A398" s="23" t="s">
        <v>441</v>
      </c>
      <c r="B398" s="23" t="s">
        <v>541</v>
      </c>
      <c r="C398" s="23" t="s">
        <v>553</v>
      </c>
      <c r="D398" s="23" t="s">
        <v>83</v>
      </c>
      <c r="E398" s="23" t="s">
        <v>1052</v>
      </c>
      <c r="F398" s="23" t="s">
        <v>1065</v>
      </c>
      <c r="G398" s="23" t="s">
        <v>1063</v>
      </c>
      <c r="H398" s="23" t="s">
        <v>1062</v>
      </c>
      <c r="I398" s="24" t="s">
        <v>560</v>
      </c>
      <c r="J398" s="189" t="str">
        <f>+VLOOKUP(I398,Feuil1!A:C,2,FALSE)</f>
        <v>R3-1-2-3</v>
      </c>
      <c r="K398" s="24" t="s">
        <v>561</v>
      </c>
      <c r="L398" s="23"/>
      <c r="M398" s="59">
        <v>2</v>
      </c>
      <c r="N398" s="60">
        <v>1</v>
      </c>
      <c r="O398" s="42">
        <f t="shared" si="30"/>
        <v>2</v>
      </c>
      <c r="P398" s="42">
        <f t="shared" si="31"/>
        <v>1</v>
      </c>
      <c r="Q398" s="44" t="s">
        <v>562</v>
      </c>
      <c r="R398" s="59">
        <v>5</v>
      </c>
      <c r="S398" s="25"/>
      <c r="T398" s="59">
        <v>5</v>
      </c>
      <c r="U398" s="25" t="s">
        <v>559</v>
      </c>
      <c r="V398" s="59">
        <v>5</v>
      </c>
      <c r="W398" s="41">
        <f t="shared" si="32"/>
        <v>15</v>
      </c>
      <c r="X398" s="50">
        <f t="shared" si="33"/>
        <v>1</v>
      </c>
      <c r="Y398" s="52">
        <f t="shared" si="34"/>
        <v>1</v>
      </c>
      <c r="Z398" s="23"/>
      <c r="AA398" s="57"/>
      <c r="AB398" s="23"/>
      <c r="AC398" s="23"/>
      <c r="AD398" s="23"/>
    </row>
    <row r="399" spans="1:30" ht="141.75" hidden="1" thickTop="1" thickBot="1" x14ac:dyDescent="0.25">
      <c r="A399" s="23" t="s">
        <v>441</v>
      </c>
      <c r="B399" s="23" t="s">
        <v>541</v>
      </c>
      <c r="C399" s="23" t="s">
        <v>591</v>
      </c>
      <c r="D399" s="23" t="s">
        <v>83</v>
      </c>
      <c r="E399" s="29" t="s">
        <v>1052</v>
      </c>
      <c r="F399" s="29" t="s">
        <v>1065</v>
      </c>
      <c r="G399" s="29" t="s">
        <v>1063</v>
      </c>
      <c r="H399" s="29" t="s">
        <v>1062</v>
      </c>
      <c r="I399" s="24" t="s">
        <v>596</v>
      </c>
      <c r="J399" s="189" t="str">
        <f>+VLOOKUP(I399,Feuil1!A:C,2,FALSE)</f>
        <v>R3-1-5-2</v>
      </c>
      <c r="K399" s="24" t="s">
        <v>597</v>
      </c>
      <c r="L399" s="23"/>
      <c r="M399" s="59">
        <v>2</v>
      </c>
      <c r="N399" s="60">
        <v>1</v>
      </c>
      <c r="O399" s="42">
        <f t="shared" si="30"/>
        <v>2</v>
      </c>
      <c r="P399" s="42">
        <f t="shared" si="31"/>
        <v>1</v>
      </c>
      <c r="Q399" s="44" t="s">
        <v>598</v>
      </c>
      <c r="R399" s="59">
        <v>5</v>
      </c>
      <c r="S399" s="25" t="s">
        <v>599</v>
      </c>
      <c r="T399" s="59">
        <v>5</v>
      </c>
      <c r="U399" s="25"/>
      <c r="V399" s="59">
        <v>5</v>
      </c>
      <c r="W399" s="41">
        <f t="shared" si="32"/>
        <v>15</v>
      </c>
      <c r="X399" s="50">
        <f t="shared" si="33"/>
        <v>1</v>
      </c>
      <c r="Y399" s="52">
        <f t="shared" si="34"/>
        <v>1</v>
      </c>
      <c r="Z399" s="23"/>
      <c r="AA399" s="57"/>
      <c r="AB399" s="23"/>
      <c r="AC399" s="23"/>
      <c r="AD399" s="23"/>
    </row>
    <row r="400" spans="1:30" ht="116.25" hidden="1" thickTop="1" thickBot="1" x14ac:dyDescent="0.25">
      <c r="A400" s="23" t="s">
        <v>441</v>
      </c>
      <c r="B400" s="23" t="s">
        <v>541</v>
      </c>
      <c r="C400" s="23" t="s">
        <v>591</v>
      </c>
      <c r="D400" s="23" t="s">
        <v>83</v>
      </c>
      <c r="E400" s="29" t="s">
        <v>1052</v>
      </c>
      <c r="F400" s="29" t="s">
        <v>1065</v>
      </c>
      <c r="G400" s="29" t="s">
        <v>1063</v>
      </c>
      <c r="H400" s="29" t="s">
        <v>1062</v>
      </c>
      <c r="I400" s="24" t="s">
        <v>600</v>
      </c>
      <c r="J400" s="189" t="str">
        <f>+VLOOKUP(I400,Feuil1!A:C,2,FALSE)</f>
        <v>R3-1-5-3</v>
      </c>
      <c r="K400" s="24" t="s">
        <v>601</v>
      </c>
      <c r="L400" s="23"/>
      <c r="M400" s="59">
        <v>2</v>
      </c>
      <c r="N400" s="60">
        <v>1</v>
      </c>
      <c r="O400" s="42">
        <f t="shared" si="30"/>
        <v>2</v>
      </c>
      <c r="P400" s="42">
        <f t="shared" si="31"/>
        <v>1</v>
      </c>
      <c r="Q400" s="44" t="s">
        <v>602</v>
      </c>
      <c r="R400" s="59">
        <v>4</v>
      </c>
      <c r="S400" s="25"/>
      <c r="T400" s="59">
        <v>5</v>
      </c>
      <c r="U400" s="25" t="s">
        <v>1551</v>
      </c>
      <c r="V400" s="59">
        <v>2</v>
      </c>
      <c r="W400" s="41">
        <f t="shared" si="32"/>
        <v>11</v>
      </c>
      <c r="X400" s="50">
        <f t="shared" si="33"/>
        <v>1</v>
      </c>
      <c r="Y400" s="52">
        <f t="shared" si="34"/>
        <v>1</v>
      </c>
      <c r="Z400" s="23"/>
      <c r="AA400" s="111" t="s">
        <v>1552</v>
      </c>
      <c r="AB400" s="221">
        <v>45078</v>
      </c>
      <c r="AC400" s="23"/>
      <c r="AD400" s="23" t="s">
        <v>1750</v>
      </c>
    </row>
    <row r="401" spans="1:30" ht="90.75" hidden="1" thickTop="1" thickBot="1" x14ac:dyDescent="0.25">
      <c r="A401" s="23" t="s">
        <v>441</v>
      </c>
      <c r="B401" s="23" t="s">
        <v>617</v>
      </c>
      <c r="C401" s="23" t="s">
        <v>618</v>
      </c>
      <c r="D401" s="23" t="s">
        <v>83</v>
      </c>
      <c r="E401" s="29" t="s">
        <v>1052</v>
      </c>
      <c r="F401" s="29" t="s">
        <v>1063</v>
      </c>
      <c r="G401" s="29" t="s">
        <v>1062</v>
      </c>
      <c r="H401" s="29" t="s">
        <v>1055</v>
      </c>
      <c r="I401" s="24" t="s">
        <v>619</v>
      </c>
      <c r="J401" s="189" t="str">
        <f>+VLOOKUP(I401,Feuil1!A:C,2,FALSE)</f>
        <v>R3-2-1-1</v>
      </c>
      <c r="K401" s="24" t="s">
        <v>544</v>
      </c>
      <c r="L401" s="23"/>
      <c r="M401" s="59">
        <v>1</v>
      </c>
      <c r="N401" s="60">
        <v>1</v>
      </c>
      <c r="O401" s="42">
        <f t="shared" si="30"/>
        <v>1</v>
      </c>
      <c r="P401" s="42">
        <f t="shared" si="31"/>
        <v>1</v>
      </c>
      <c r="Q401" s="44" t="s">
        <v>620</v>
      </c>
      <c r="R401" s="59">
        <v>5</v>
      </c>
      <c r="S401" s="25" t="s">
        <v>621</v>
      </c>
      <c r="T401" s="59">
        <v>5</v>
      </c>
      <c r="U401" s="25"/>
      <c r="V401" s="59">
        <v>5</v>
      </c>
      <c r="W401" s="41">
        <f t="shared" si="32"/>
        <v>15</v>
      </c>
      <c r="X401" s="50">
        <f t="shared" si="33"/>
        <v>1</v>
      </c>
      <c r="Y401" s="52">
        <f t="shared" si="34"/>
        <v>1</v>
      </c>
      <c r="Z401" s="23"/>
      <c r="AA401" s="57"/>
      <c r="AB401" s="23"/>
      <c r="AC401" s="23"/>
      <c r="AD401" s="23"/>
    </row>
    <row r="402" spans="1:30" ht="129" hidden="1" thickTop="1" thickBot="1" x14ac:dyDescent="0.25">
      <c r="A402" s="23" t="s">
        <v>441</v>
      </c>
      <c r="B402" s="23" t="s">
        <v>617</v>
      </c>
      <c r="C402" s="23" t="s">
        <v>618</v>
      </c>
      <c r="D402" s="23" t="s">
        <v>83</v>
      </c>
      <c r="E402" s="29" t="s">
        <v>1052</v>
      </c>
      <c r="F402" s="29" t="s">
        <v>1063</v>
      </c>
      <c r="G402" s="29" t="s">
        <v>1062</v>
      </c>
      <c r="H402" s="29" t="s">
        <v>1055</v>
      </c>
      <c r="I402" s="24" t="s">
        <v>622</v>
      </c>
      <c r="J402" s="189" t="str">
        <f>+VLOOKUP(I402,Feuil1!A:C,2,FALSE)</f>
        <v>R3-2-1-2</v>
      </c>
      <c r="K402" s="24" t="s">
        <v>623</v>
      </c>
      <c r="L402" s="23"/>
      <c r="M402" s="59">
        <v>1</v>
      </c>
      <c r="N402" s="60">
        <v>1</v>
      </c>
      <c r="O402" s="42">
        <f t="shared" si="30"/>
        <v>1</v>
      </c>
      <c r="P402" s="42">
        <f t="shared" si="31"/>
        <v>1</v>
      </c>
      <c r="Q402" s="44" t="s">
        <v>624</v>
      </c>
      <c r="R402" s="59">
        <v>5</v>
      </c>
      <c r="S402" s="25"/>
      <c r="T402" s="59">
        <v>5</v>
      </c>
      <c r="U402" s="25"/>
      <c r="V402" s="59">
        <v>5</v>
      </c>
      <c r="W402" s="41">
        <f t="shared" si="32"/>
        <v>15</v>
      </c>
      <c r="X402" s="50">
        <f t="shared" si="33"/>
        <v>1</v>
      </c>
      <c r="Y402" s="52">
        <f t="shared" si="34"/>
        <v>1</v>
      </c>
      <c r="Z402" s="23"/>
      <c r="AA402" s="57"/>
      <c r="AB402" s="23"/>
      <c r="AC402" s="23"/>
      <c r="AD402" s="23"/>
    </row>
    <row r="403" spans="1:30" ht="180" hidden="1" thickTop="1" thickBot="1" x14ac:dyDescent="0.25">
      <c r="A403" s="23" t="s">
        <v>441</v>
      </c>
      <c r="B403" s="23" t="s">
        <v>617</v>
      </c>
      <c r="C403" s="23" t="s">
        <v>625</v>
      </c>
      <c r="D403" s="23" t="s">
        <v>83</v>
      </c>
      <c r="E403" s="29" t="s">
        <v>1052</v>
      </c>
      <c r="F403" s="29" t="s">
        <v>1063</v>
      </c>
      <c r="G403" s="29" t="s">
        <v>1062</v>
      </c>
      <c r="H403" s="29" t="s">
        <v>1055</v>
      </c>
      <c r="I403" s="24" t="s">
        <v>626</v>
      </c>
      <c r="J403" s="189" t="str">
        <f>+VLOOKUP(I403,Feuil1!A:C,2,FALSE)</f>
        <v>R3-2-1-3</v>
      </c>
      <c r="K403" s="24" t="s">
        <v>627</v>
      </c>
      <c r="L403" s="23"/>
      <c r="M403" s="59">
        <v>1</v>
      </c>
      <c r="N403" s="60">
        <v>1</v>
      </c>
      <c r="O403" s="42">
        <f t="shared" si="30"/>
        <v>1</v>
      </c>
      <c r="P403" s="42">
        <f t="shared" si="31"/>
        <v>1</v>
      </c>
      <c r="Q403" s="44" t="s">
        <v>628</v>
      </c>
      <c r="R403" s="59">
        <v>5</v>
      </c>
      <c r="S403" s="25"/>
      <c r="T403" s="59">
        <v>5</v>
      </c>
      <c r="U403" s="25"/>
      <c r="V403" s="59">
        <v>5</v>
      </c>
      <c r="W403" s="41">
        <f t="shared" si="32"/>
        <v>15</v>
      </c>
      <c r="X403" s="50">
        <f t="shared" si="33"/>
        <v>1</v>
      </c>
      <c r="Y403" s="52">
        <f t="shared" si="34"/>
        <v>1</v>
      </c>
      <c r="Z403" s="23"/>
      <c r="AA403" s="57"/>
      <c r="AB403" s="23"/>
      <c r="AC403" s="23"/>
      <c r="AD403" s="23" t="s">
        <v>1752</v>
      </c>
    </row>
    <row r="404" spans="1:30" ht="65.25" hidden="1" thickTop="1" thickBot="1" x14ac:dyDescent="0.25">
      <c r="A404" s="23" t="s">
        <v>441</v>
      </c>
      <c r="B404" s="23" t="s">
        <v>617</v>
      </c>
      <c r="C404" s="23" t="s">
        <v>625</v>
      </c>
      <c r="D404" s="23" t="s">
        <v>83</v>
      </c>
      <c r="E404" s="29" t="s">
        <v>1052</v>
      </c>
      <c r="F404" s="29" t="s">
        <v>1063</v>
      </c>
      <c r="G404" s="29" t="s">
        <v>1062</v>
      </c>
      <c r="H404" s="29" t="s">
        <v>1055</v>
      </c>
      <c r="I404" s="24" t="s">
        <v>629</v>
      </c>
      <c r="J404" s="189" t="str">
        <f>+VLOOKUP(I404,Feuil1!A:C,2,FALSE)</f>
        <v>R3-2-1-4</v>
      </c>
      <c r="K404" s="24" t="s">
        <v>630</v>
      </c>
      <c r="L404" s="23"/>
      <c r="M404" s="59">
        <v>1</v>
      </c>
      <c r="N404" s="60">
        <v>1</v>
      </c>
      <c r="O404" s="42">
        <f t="shared" si="30"/>
        <v>1</v>
      </c>
      <c r="P404" s="42">
        <f t="shared" si="31"/>
        <v>1</v>
      </c>
      <c r="Q404" s="44" t="s">
        <v>631</v>
      </c>
      <c r="R404" s="59">
        <v>5</v>
      </c>
      <c r="S404" s="25" t="s">
        <v>632</v>
      </c>
      <c r="T404" s="59">
        <v>5</v>
      </c>
      <c r="U404" s="25" t="s">
        <v>633</v>
      </c>
      <c r="V404" s="59">
        <v>5</v>
      </c>
      <c r="W404" s="41">
        <f t="shared" si="32"/>
        <v>15</v>
      </c>
      <c r="X404" s="50">
        <f t="shared" si="33"/>
        <v>1</v>
      </c>
      <c r="Y404" s="52">
        <f t="shared" si="34"/>
        <v>1</v>
      </c>
      <c r="Z404" s="23"/>
      <c r="AA404" s="57"/>
      <c r="AB404" s="23"/>
      <c r="AC404" s="23"/>
      <c r="AD404" s="23"/>
    </row>
    <row r="405" spans="1:30" ht="65.25" hidden="1" thickTop="1" thickBot="1" x14ac:dyDescent="0.25">
      <c r="A405" s="23" t="s">
        <v>441</v>
      </c>
      <c r="B405" s="23" t="s">
        <v>617</v>
      </c>
      <c r="C405" s="23" t="s">
        <v>662</v>
      </c>
      <c r="D405" s="23" t="s">
        <v>83</v>
      </c>
      <c r="E405" s="23" t="s">
        <v>1052</v>
      </c>
      <c r="F405" s="23" t="s">
        <v>1063</v>
      </c>
      <c r="G405" s="23" t="s">
        <v>1062</v>
      </c>
      <c r="H405" s="23" t="s">
        <v>1062</v>
      </c>
      <c r="I405" s="24" t="s">
        <v>663</v>
      </c>
      <c r="J405" s="189" t="str">
        <f>+VLOOKUP(I405,Feuil1!A:C,2,FALSE)</f>
        <v>R3-2-4-1</v>
      </c>
      <c r="K405" s="24" t="s">
        <v>664</v>
      </c>
      <c r="L405" s="23"/>
      <c r="M405" s="59">
        <v>1</v>
      </c>
      <c r="N405" s="60">
        <v>1</v>
      </c>
      <c r="O405" s="42">
        <f t="shared" si="30"/>
        <v>1</v>
      </c>
      <c r="P405" s="42">
        <f t="shared" si="31"/>
        <v>1</v>
      </c>
      <c r="Q405" s="44" t="s">
        <v>665</v>
      </c>
      <c r="R405" s="59">
        <v>5</v>
      </c>
      <c r="S405" s="25" t="s">
        <v>666</v>
      </c>
      <c r="T405" s="59">
        <v>5</v>
      </c>
      <c r="U405" s="25"/>
      <c r="V405" s="59">
        <v>5</v>
      </c>
      <c r="W405" s="41">
        <f t="shared" si="32"/>
        <v>15</v>
      </c>
      <c r="X405" s="50">
        <f t="shared" si="33"/>
        <v>1</v>
      </c>
      <c r="Y405" s="52">
        <f t="shared" si="34"/>
        <v>1</v>
      </c>
      <c r="Z405" s="23"/>
      <c r="AA405" s="57"/>
      <c r="AB405" s="23"/>
      <c r="AC405" s="23"/>
      <c r="AD405" s="23" t="s">
        <v>1753</v>
      </c>
    </row>
    <row r="406" spans="1:30" ht="167.25" hidden="1" thickTop="1" thickBot="1" x14ac:dyDescent="0.25">
      <c r="A406" s="23" t="s">
        <v>441</v>
      </c>
      <c r="B406" s="23" t="s">
        <v>617</v>
      </c>
      <c r="C406" s="23" t="s">
        <v>662</v>
      </c>
      <c r="D406" s="23" t="s">
        <v>83</v>
      </c>
      <c r="E406" s="23" t="s">
        <v>1052</v>
      </c>
      <c r="F406" s="23" t="s">
        <v>1063</v>
      </c>
      <c r="G406" s="23" t="s">
        <v>1062</v>
      </c>
      <c r="H406" s="23" t="s">
        <v>1062</v>
      </c>
      <c r="I406" s="24" t="s">
        <v>667</v>
      </c>
      <c r="J406" s="189" t="str">
        <f>+VLOOKUP(I406,Feuil1!A:C,2,FALSE)</f>
        <v>R3-2-4-2</v>
      </c>
      <c r="K406" s="24" t="s">
        <v>668</v>
      </c>
      <c r="L406" s="23"/>
      <c r="M406" s="59">
        <v>2</v>
      </c>
      <c r="N406" s="60">
        <v>1</v>
      </c>
      <c r="O406" s="42">
        <f t="shared" si="30"/>
        <v>2</v>
      </c>
      <c r="P406" s="42">
        <f t="shared" si="31"/>
        <v>1</v>
      </c>
      <c r="Q406" s="44" t="s">
        <v>669</v>
      </c>
      <c r="R406" s="59">
        <v>5</v>
      </c>
      <c r="S406" s="25"/>
      <c r="T406" s="59">
        <v>5</v>
      </c>
      <c r="U406" s="25" t="s">
        <v>670</v>
      </c>
      <c r="V406" s="59">
        <v>5</v>
      </c>
      <c r="W406" s="41">
        <f t="shared" si="32"/>
        <v>15</v>
      </c>
      <c r="X406" s="50">
        <f t="shared" si="33"/>
        <v>1</v>
      </c>
      <c r="Y406" s="52">
        <f t="shared" si="34"/>
        <v>1</v>
      </c>
      <c r="Z406" s="23"/>
      <c r="AA406" s="57"/>
      <c r="AB406" s="23"/>
      <c r="AC406" s="23"/>
      <c r="AD406" s="23"/>
    </row>
    <row r="407" spans="1:30" ht="90.75" hidden="1" thickTop="1" thickBot="1" x14ac:dyDescent="0.25">
      <c r="A407" s="23" t="s">
        <v>441</v>
      </c>
      <c r="B407" s="23" t="s">
        <v>617</v>
      </c>
      <c r="C407" s="23" t="s">
        <v>662</v>
      </c>
      <c r="D407" s="23" t="s">
        <v>83</v>
      </c>
      <c r="E407" s="23" t="s">
        <v>1052</v>
      </c>
      <c r="F407" s="23" t="s">
        <v>1063</v>
      </c>
      <c r="G407" s="23" t="s">
        <v>1062</v>
      </c>
      <c r="H407" s="23" t="s">
        <v>1062</v>
      </c>
      <c r="I407" s="24" t="s">
        <v>22</v>
      </c>
      <c r="J407" s="189" t="str">
        <f>+VLOOKUP(I407,Feuil1!A:C,2,FALSE)</f>
        <v>R3-2-4-3</v>
      </c>
      <c r="K407" s="24" t="s">
        <v>1571</v>
      </c>
      <c r="L407" s="23"/>
      <c r="M407" s="59">
        <v>2</v>
      </c>
      <c r="N407" s="60">
        <v>1</v>
      </c>
      <c r="O407" s="42">
        <f t="shared" si="30"/>
        <v>2</v>
      </c>
      <c r="P407" s="42">
        <f t="shared" si="31"/>
        <v>1</v>
      </c>
      <c r="Q407" s="44" t="s">
        <v>671</v>
      </c>
      <c r="R407" s="59">
        <v>5</v>
      </c>
      <c r="S407" s="25"/>
      <c r="T407" s="59">
        <v>5</v>
      </c>
      <c r="U407" s="25" t="s">
        <v>672</v>
      </c>
      <c r="V407" s="59">
        <v>5</v>
      </c>
      <c r="W407" s="41">
        <f t="shared" si="32"/>
        <v>15</v>
      </c>
      <c r="X407" s="50">
        <f t="shared" si="33"/>
        <v>1</v>
      </c>
      <c r="Y407" s="52">
        <f t="shared" si="34"/>
        <v>1</v>
      </c>
      <c r="Z407" s="23"/>
      <c r="AA407" s="57"/>
      <c r="AB407" s="23"/>
      <c r="AC407" s="23"/>
      <c r="AD407" s="23"/>
    </row>
    <row r="408" spans="1:30" ht="129" hidden="1" thickTop="1" thickBot="1" x14ac:dyDescent="0.25">
      <c r="A408" s="23" t="s">
        <v>441</v>
      </c>
      <c r="B408" s="23" t="s">
        <v>617</v>
      </c>
      <c r="C408" s="23" t="s">
        <v>662</v>
      </c>
      <c r="D408" s="23" t="s">
        <v>83</v>
      </c>
      <c r="E408" s="23" t="s">
        <v>1052</v>
      </c>
      <c r="F408" s="23" t="s">
        <v>1063</v>
      </c>
      <c r="G408" s="23" t="s">
        <v>1062</v>
      </c>
      <c r="H408" s="23" t="s">
        <v>1062</v>
      </c>
      <c r="I408" s="24" t="s">
        <v>673</v>
      </c>
      <c r="J408" s="189" t="str">
        <f>+VLOOKUP(I408,Feuil1!A:C,2,FALSE)</f>
        <v>R3-2-4-4</v>
      </c>
      <c r="K408" s="24" t="s">
        <v>674</v>
      </c>
      <c r="L408" s="23"/>
      <c r="M408" s="59">
        <v>2</v>
      </c>
      <c r="N408" s="60">
        <v>1</v>
      </c>
      <c r="O408" s="42">
        <f t="shared" si="30"/>
        <v>2</v>
      </c>
      <c r="P408" s="42">
        <f t="shared" si="31"/>
        <v>1</v>
      </c>
      <c r="Q408" s="44" t="s">
        <v>675</v>
      </c>
      <c r="R408" s="59">
        <v>5</v>
      </c>
      <c r="S408" s="25"/>
      <c r="T408" s="59">
        <v>5</v>
      </c>
      <c r="U408" s="25"/>
      <c r="V408" s="59">
        <v>5</v>
      </c>
      <c r="W408" s="41">
        <f t="shared" si="32"/>
        <v>15</v>
      </c>
      <c r="X408" s="50">
        <f t="shared" si="33"/>
        <v>1</v>
      </c>
      <c r="Y408" s="52">
        <f t="shared" si="34"/>
        <v>1</v>
      </c>
      <c r="Z408" s="23"/>
      <c r="AA408" s="57"/>
      <c r="AB408" s="23"/>
      <c r="AC408" s="23"/>
      <c r="AD408" s="23"/>
    </row>
    <row r="409" spans="1:30" ht="141.75" hidden="1" thickTop="1" thickBot="1" x14ac:dyDescent="0.25">
      <c r="A409" s="23" t="s">
        <v>1716</v>
      </c>
      <c r="B409" s="23" t="s">
        <v>1259</v>
      </c>
      <c r="C409" s="23" t="s">
        <v>23</v>
      </c>
      <c r="D409" s="23" t="s">
        <v>83</v>
      </c>
      <c r="E409" s="23" t="s">
        <v>1050</v>
      </c>
      <c r="F409" s="23" t="s">
        <v>1058</v>
      </c>
      <c r="G409" s="23" t="s">
        <v>1056</v>
      </c>
      <c r="H409" s="23" t="s">
        <v>1055</v>
      </c>
      <c r="I409" s="24" t="s">
        <v>159</v>
      </c>
      <c r="J409" s="189" t="str">
        <f>+VLOOKUP(I409,Feuil1!A:C,2,FALSE)</f>
        <v>R8-3-1-1</v>
      </c>
      <c r="K409" s="24" t="s">
        <v>160</v>
      </c>
      <c r="L409" s="23"/>
      <c r="M409" s="59">
        <v>2</v>
      </c>
      <c r="N409" s="60">
        <v>1</v>
      </c>
      <c r="O409" s="42">
        <f t="shared" si="30"/>
        <v>2</v>
      </c>
      <c r="P409" s="42">
        <f t="shared" si="31"/>
        <v>1</v>
      </c>
      <c r="Q409" s="44" t="s">
        <v>162</v>
      </c>
      <c r="R409" s="59">
        <v>3</v>
      </c>
      <c r="S409" s="25"/>
      <c r="T409" s="59">
        <v>5</v>
      </c>
      <c r="U409" s="25" t="s">
        <v>161</v>
      </c>
      <c r="V409" s="59">
        <v>5</v>
      </c>
      <c r="W409" s="41">
        <f t="shared" si="32"/>
        <v>13</v>
      </c>
      <c r="X409" s="50">
        <f t="shared" si="33"/>
        <v>1</v>
      </c>
      <c r="Y409" s="52">
        <f t="shared" si="34"/>
        <v>1</v>
      </c>
      <c r="Z409" s="23"/>
      <c r="AA409" s="109" t="s">
        <v>1260</v>
      </c>
      <c r="AB409" s="221">
        <v>45078</v>
      </c>
      <c r="AC409" s="23"/>
      <c r="AD409" s="23"/>
    </row>
    <row r="410" spans="1:30" ht="167.25" hidden="1" thickTop="1" thickBot="1" x14ac:dyDescent="0.25">
      <c r="A410" s="23" t="s">
        <v>1716</v>
      </c>
      <c r="B410" s="23" t="s">
        <v>195</v>
      </c>
      <c r="C410" s="23" t="s">
        <v>26</v>
      </c>
      <c r="D410" s="23" t="s">
        <v>83</v>
      </c>
      <c r="E410" s="29" t="s">
        <v>1050</v>
      </c>
      <c r="F410" s="29" t="s">
        <v>1256</v>
      </c>
      <c r="G410" s="29" t="s">
        <v>1256</v>
      </c>
      <c r="H410" s="29" t="s">
        <v>1058</v>
      </c>
      <c r="I410" s="24" t="s">
        <v>903</v>
      </c>
      <c r="J410" s="189" t="str">
        <f>+VLOOKUP(I410,Feuil1!A:C,2,FALSE)</f>
        <v>R8-8-6-1</v>
      </c>
      <c r="K410" s="24" t="s">
        <v>904</v>
      </c>
      <c r="L410" s="23"/>
      <c r="M410" s="59">
        <v>1</v>
      </c>
      <c r="N410" s="60">
        <v>1</v>
      </c>
      <c r="O410" s="42">
        <f t="shared" si="30"/>
        <v>1</v>
      </c>
      <c r="P410" s="42">
        <f t="shared" si="31"/>
        <v>1</v>
      </c>
      <c r="Q410" s="44" t="s">
        <v>905</v>
      </c>
      <c r="R410" s="59">
        <v>5</v>
      </c>
      <c r="S410" s="25" t="s">
        <v>906</v>
      </c>
      <c r="T410" s="59">
        <v>5</v>
      </c>
      <c r="U410" s="25"/>
      <c r="V410" s="59">
        <v>5</v>
      </c>
      <c r="W410" s="41">
        <f t="shared" si="32"/>
        <v>15</v>
      </c>
      <c r="X410" s="50">
        <f t="shared" si="33"/>
        <v>1</v>
      </c>
      <c r="Y410" s="52">
        <f t="shared" si="34"/>
        <v>1</v>
      </c>
      <c r="Z410" s="23" t="s">
        <v>907</v>
      </c>
      <c r="AA410" s="57"/>
      <c r="AB410" s="23"/>
      <c r="AC410" s="23"/>
      <c r="AD410" s="23"/>
    </row>
    <row r="411" spans="1:30" ht="39.75" hidden="1" thickTop="1" thickBot="1" x14ac:dyDescent="0.25">
      <c r="A411" s="23" t="s">
        <v>1716</v>
      </c>
      <c r="B411" s="23" t="s">
        <v>195</v>
      </c>
      <c r="C411" s="23" t="s">
        <v>26</v>
      </c>
      <c r="D411" s="23" t="s">
        <v>83</v>
      </c>
      <c r="E411" s="29" t="s">
        <v>1050</v>
      </c>
      <c r="F411" s="29" t="s">
        <v>1256</v>
      </c>
      <c r="G411" s="29" t="s">
        <v>1256</v>
      </c>
      <c r="H411" s="29" t="s">
        <v>1058</v>
      </c>
      <c r="I411" s="24" t="s">
        <v>837</v>
      </c>
      <c r="J411" s="189" t="str">
        <f>+VLOOKUP(I411,Feuil1!A:C,2,FALSE)</f>
        <v>R8-8-6-2</v>
      </c>
      <c r="K411" s="24" t="s">
        <v>43</v>
      </c>
      <c r="L411" s="23"/>
      <c r="M411" s="59">
        <v>2</v>
      </c>
      <c r="N411" s="60">
        <v>1</v>
      </c>
      <c r="O411" s="42">
        <f t="shared" si="30"/>
        <v>2</v>
      </c>
      <c r="P411" s="42">
        <f t="shared" si="31"/>
        <v>1</v>
      </c>
      <c r="Q411" s="44"/>
      <c r="R411" s="59">
        <v>5</v>
      </c>
      <c r="S411" s="25"/>
      <c r="T411" s="59">
        <v>5</v>
      </c>
      <c r="U411" s="25"/>
      <c r="V411" s="59">
        <v>5</v>
      </c>
      <c r="W411" s="41">
        <f t="shared" si="32"/>
        <v>15</v>
      </c>
      <c r="X411" s="50">
        <f t="shared" si="33"/>
        <v>1</v>
      </c>
      <c r="Y411" s="53">
        <f t="shared" si="34"/>
        <v>1</v>
      </c>
      <c r="Z411" s="23"/>
      <c r="AA411" s="57"/>
      <c r="AB411" s="23"/>
      <c r="AC411" s="23"/>
      <c r="AD411" s="23"/>
    </row>
    <row r="412" spans="1:30" ht="21.75" hidden="1" thickTop="1" x14ac:dyDescent="0.2">
      <c r="A412" s="112"/>
      <c r="B412" s="112"/>
      <c r="C412" s="112">
        <f>SUBTOTAL(3,C120:C185)</f>
        <v>0</v>
      </c>
      <c r="D412" s="112"/>
      <c r="E412" s="112"/>
      <c r="F412" s="112"/>
      <c r="G412" s="112"/>
      <c r="H412" s="112"/>
      <c r="I412" s="113"/>
      <c r="J412" s="189" t="e">
        <f>+VLOOKUP(I412,Feuil1!A:C,2,FALSE)</f>
        <v>#N/A</v>
      </c>
      <c r="K412" s="112"/>
      <c r="L412" s="112"/>
      <c r="M412" s="114"/>
      <c r="N412" s="114"/>
      <c r="O412" s="115"/>
      <c r="P412" s="115"/>
      <c r="Q412" s="116"/>
      <c r="R412" s="114"/>
      <c r="S412" s="117"/>
      <c r="T412" s="114"/>
      <c r="U412" s="117"/>
      <c r="V412" s="114"/>
      <c r="W412" s="112"/>
      <c r="X412" s="115"/>
      <c r="Y412" s="118"/>
      <c r="Z412" s="112"/>
      <c r="AA412" s="112"/>
      <c r="AB412" s="112"/>
      <c r="AC412" s="112"/>
      <c r="AD412" s="112"/>
    </row>
    <row r="413" spans="1:30" hidden="1" x14ac:dyDescent="0.2">
      <c r="C413" s="21">
        <f>C412-65</f>
        <v>-65</v>
      </c>
      <c r="J413" s="189" t="e">
        <f>+VLOOKUP(I413,Feuil1!A:C,2,FALSE)</f>
        <v>#N/A</v>
      </c>
      <c r="AA413" s="21"/>
    </row>
    <row r="414" spans="1:30" ht="21.75" thickTop="1" x14ac:dyDescent="0.2"/>
  </sheetData>
  <autoFilter ref="A2:AMW413">
    <filterColumn colId="0">
      <filters>
        <filter val="Régies"/>
      </filters>
    </filterColumn>
    <sortState ref="A3:AMW413">
      <sortCondition descending="1" ref="Y2:Y413"/>
    </sortState>
  </autoFilter>
  <mergeCells count="5">
    <mergeCell ref="AA1:AD1"/>
    <mergeCell ref="Q1:X1"/>
    <mergeCell ref="A1:C1"/>
    <mergeCell ref="I1:P1"/>
    <mergeCell ref="D1:H1"/>
  </mergeCells>
  <conditionalFormatting sqref="O3:O60 O120:O157 O219:O412">
    <cfRule type="cellIs" dxfId="434" priority="508" operator="between">
      <formula>7</formula>
      <formula>16</formula>
    </cfRule>
    <cfRule type="cellIs" dxfId="433" priority="509" operator="between">
      <formula>4</formula>
      <formula>6</formula>
    </cfRule>
    <cfRule type="cellIs" dxfId="432" priority="510" operator="between">
      <formula>1</formula>
      <formula>3</formula>
    </cfRule>
  </conditionalFormatting>
  <conditionalFormatting sqref="W3:W60 W120:W157 W219:W412">
    <cfRule type="cellIs" dxfId="431" priority="505" operator="between">
      <formula>11</formula>
      <formula>15</formula>
    </cfRule>
    <cfRule type="cellIs" dxfId="430" priority="506" operator="between">
      <formula>6</formula>
      <formula>10</formula>
    </cfRule>
    <cfRule type="cellIs" dxfId="429" priority="507" operator="between">
      <formula>0</formula>
      <formula>5</formula>
    </cfRule>
  </conditionalFormatting>
  <conditionalFormatting sqref="Y3:Y60 Y120:Z157 Y219:Z412">
    <cfRule type="cellIs" dxfId="428" priority="499" operator="between">
      <formula>6</formula>
      <formula>9</formula>
    </cfRule>
    <cfRule type="cellIs" dxfId="427" priority="500" operator="between">
      <formula>3</formula>
      <formula>4</formula>
    </cfRule>
    <cfRule type="cellIs" dxfId="426" priority="501" operator="between">
      <formula>1</formula>
      <formula>2</formula>
    </cfRule>
  </conditionalFormatting>
  <conditionalFormatting sqref="P3:P60 X3:X60 X120:X157 P120:P157 P219:P412 X219:X412">
    <cfRule type="cellIs" dxfId="425" priority="496" operator="equal">
      <formula>3</formula>
    </cfRule>
    <cfRule type="cellIs" dxfId="424" priority="497" operator="equal">
      <formula>2</formula>
    </cfRule>
    <cfRule type="cellIs" dxfId="423" priority="498" operator="equal">
      <formula>1</formula>
    </cfRule>
  </conditionalFormatting>
  <conditionalFormatting sqref="O158">
    <cfRule type="cellIs" dxfId="422" priority="490" operator="between">
      <formula>7</formula>
      <formula>16</formula>
    </cfRule>
    <cfRule type="cellIs" dxfId="421" priority="491" operator="between">
      <formula>4</formula>
      <formula>6</formula>
    </cfRule>
    <cfRule type="cellIs" dxfId="420" priority="492" operator="between">
      <formula>1</formula>
      <formula>3</formula>
    </cfRule>
  </conditionalFormatting>
  <conditionalFormatting sqref="W158">
    <cfRule type="cellIs" dxfId="419" priority="487" operator="between">
      <formula>11</formula>
      <formula>15</formula>
    </cfRule>
    <cfRule type="cellIs" dxfId="418" priority="488" operator="between">
      <formula>6</formula>
      <formula>10</formula>
    </cfRule>
    <cfRule type="cellIs" dxfId="417" priority="489" operator="between">
      <formula>0</formula>
      <formula>5</formula>
    </cfRule>
  </conditionalFormatting>
  <conditionalFormatting sqref="Y158:Z158">
    <cfRule type="cellIs" dxfId="416" priority="484" operator="between">
      <formula>6</formula>
      <formula>9</formula>
    </cfRule>
    <cfRule type="cellIs" dxfId="415" priority="485" operator="between">
      <formula>3</formula>
      <formula>4</formula>
    </cfRule>
    <cfRule type="cellIs" dxfId="414" priority="486" operator="between">
      <formula>1</formula>
      <formula>2</formula>
    </cfRule>
  </conditionalFormatting>
  <conditionalFormatting sqref="P158">
    <cfRule type="cellIs" dxfId="413" priority="481" operator="equal">
      <formula>3</formula>
    </cfRule>
    <cfRule type="cellIs" dxfId="412" priority="482" operator="equal">
      <formula>2</formula>
    </cfRule>
    <cfRule type="cellIs" dxfId="411" priority="483" operator="equal">
      <formula>1</formula>
    </cfRule>
  </conditionalFormatting>
  <conditionalFormatting sqref="X158">
    <cfRule type="cellIs" dxfId="410" priority="478" operator="equal">
      <formula>3</formula>
    </cfRule>
    <cfRule type="cellIs" dxfId="409" priority="479" operator="equal">
      <formula>2</formula>
    </cfRule>
    <cfRule type="cellIs" dxfId="408" priority="480" operator="equal">
      <formula>1</formula>
    </cfRule>
  </conditionalFormatting>
  <conditionalFormatting sqref="O159">
    <cfRule type="cellIs" dxfId="407" priority="475" operator="between">
      <formula>7</formula>
      <formula>16</formula>
    </cfRule>
    <cfRule type="cellIs" dxfId="406" priority="476" operator="between">
      <formula>4</formula>
      <formula>6</formula>
    </cfRule>
    <cfRule type="cellIs" dxfId="405" priority="477" operator="between">
      <formula>1</formula>
      <formula>3</formula>
    </cfRule>
  </conditionalFormatting>
  <conditionalFormatting sqref="W159">
    <cfRule type="cellIs" dxfId="404" priority="472" operator="between">
      <formula>11</formula>
      <formula>15</formula>
    </cfRule>
    <cfRule type="cellIs" dxfId="403" priority="473" operator="between">
      <formula>6</formula>
      <formula>10</formula>
    </cfRule>
    <cfRule type="cellIs" dxfId="402" priority="474" operator="between">
      <formula>0</formula>
      <formula>5</formula>
    </cfRule>
  </conditionalFormatting>
  <conditionalFormatting sqref="Y159:Z159">
    <cfRule type="cellIs" dxfId="401" priority="469" operator="between">
      <formula>6</formula>
      <formula>9</formula>
    </cfRule>
    <cfRule type="cellIs" dxfId="400" priority="470" operator="between">
      <formula>3</formula>
      <formula>4</formula>
    </cfRule>
    <cfRule type="cellIs" dxfId="399" priority="471" operator="between">
      <formula>1</formula>
      <formula>2</formula>
    </cfRule>
  </conditionalFormatting>
  <conditionalFormatting sqref="P159">
    <cfRule type="cellIs" dxfId="398" priority="466" operator="equal">
      <formula>3</formula>
    </cfRule>
    <cfRule type="cellIs" dxfId="397" priority="467" operator="equal">
      <formula>2</formula>
    </cfRule>
    <cfRule type="cellIs" dxfId="396" priority="468" operator="equal">
      <formula>1</formula>
    </cfRule>
  </conditionalFormatting>
  <conditionalFormatting sqref="X159">
    <cfRule type="cellIs" dxfId="395" priority="463" operator="equal">
      <formula>3</formula>
    </cfRule>
    <cfRule type="cellIs" dxfId="394" priority="464" operator="equal">
      <formula>2</formula>
    </cfRule>
    <cfRule type="cellIs" dxfId="393" priority="465" operator="equal">
      <formula>1</formula>
    </cfRule>
  </conditionalFormatting>
  <conditionalFormatting sqref="O160">
    <cfRule type="cellIs" dxfId="392" priority="460" operator="between">
      <formula>7</formula>
      <formula>16</formula>
    </cfRule>
    <cfRule type="cellIs" dxfId="391" priority="461" operator="between">
      <formula>4</formula>
      <formula>6</formula>
    </cfRule>
    <cfRule type="cellIs" dxfId="390" priority="462" operator="between">
      <formula>1</formula>
      <formula>3</formula>
    </cfRule>
  </conditionalFormatting>
  <conditionalFormatting sqref="W160">
    <cfRule type="cellIs" dxfId="389" priority="457" operator="between">
      <formula>11</formula>
      <formula>15</formula>
    </cfRule>
    <cfRule type="cellIs" dxfId="388" priority="458" operator="between">
      <formula>6</formula>
      <formula>10</formula>
    </cfRule>
    <cfRule type="cellIs" dxfId="387" priority="459" operator="between">
      <formula>0</formula>
      <formula>5</formula>
    </cfRule>
  </conditionalFormatting>
  <conditionalFormatting sqref="Y160:Z160">
    <cfRule type="cellIs" dxfId="386" priority="454" operator="between">
      <formula>6</formula>
      <formula>9</formula>
    </cfRule>
    <cfRule type="cellIs" dxfId="385" priority="455" operator="between">
      <formula>3</formula>
      <formula>4</formula>
    </cfRule>
    <cfRule type="cellIs" dxfId="384" priority="456" operator="between">
      <formula>1</formula>
      <formula>2</formula>
    </cfRule>
  </conditionalFormatting>
  <conditionalFormatting sqref="P160">
    <cfRule type="cellIs" dxfId="383" priority="451" operator="equal">
      <formula>3</formula>
    </cfRule>
    <cfRule type="cellIs" dxfId="382" priority="452" operator="equal">
      <formula>2</formula>
    </cfRule>
    <cfRule type="cellIs" dxfId="381" priority="453" operator="equal">
      <formula>1</formula>
    </cfRule>
  </conditionalFormatting>
  <conditionalFormatting sqref="X160">
    <cfRule type="cellIs" dxfId="380" priority="448" operator="equal">
      <formula>3</formula>
    </cfRule>
    <cfRule type="cellIs" dxfId="379" priority="449" operator="equal">
      <formula>2</formula>
    </cfRule>
    <cfRule type="cellIs" dxfId="378" priority="450" operator="equal">
      <formula>1</formula>
    </cfRule>
  </conditionalFormatting>
  <conditionalFormatting sqref="O161">
    <cfRule type="cellIs" dxfId="377" priority="445" operator="between">
      <formula>7</formula>
      <formula>16</formula>
    </cfRule>
    <cfRule type="cellIs" dxfId="376" priority="446" operator="between">
      <formula>4</formula>
      <formula>6</formula>
    </cfRule>
    <cfRule type="cellIs" dxfId="375" priority="447" operator="between">
      <formula>1</formula>
      <formula>3</formula>
    </cfRule>
  </conditionalFormatting>
  <conditionalFormatting sqref="W161">
    <cfRule type="cellIs" dxfId="374" priority="442" operator="between">
      <formula>11</formula>
      <formula>15</formula>
    </cfRule>
    <cfRule type="cellIs" dxfId="373" priority="443" operator="between">
      <formula>6</formula>
      <formula>10</formula>
    </cfRule>
    <cfRule type="cellIs" dxfId="372" priority="444" operator="between">
      <formula>0</formula>
      <formula>5</formula>
    </cfRule>
  </conditionalFormatting>
  <conditionalFormatting sqref="Y161:Z161">
    <cfRule type="cellIs" dxfId="371" priority="439" operator="between">
      <formula>6</formula>
      <formula>9</formula>
    </cfRule>
    <cfRule type="cellIs" dxfId="370" priority="440" operator="between">
      <formula>3</formula>
      <formula>4</formula>
    </cfRule>
    <cfRule type="cellIs" dxfId="369" priority="441" operator="between">
      <formula>1</formula>
      <formula>2</formula>
    </cfRule>
  </conditionalFormatting>
  <conditionalFormatting sqref="P161">
    <cfRule type="cellIs" dxfId="368" priority="436" operator="equal">
      <formula>3</formula>
    </cfRule>
    <cfRule type="cellIs" dxfId="367" priority="437" operator="equal">
      <formula>2</formula>
    </cfRule>
    <cfRule type="cellIs" dxfId="366" priority="438" operator="equal">
      <formula>1</formula>
    </cfRule>
  </conditionalFormatting>
  <conditionalFormatting sqref="X161">
    <cfRule type="cellIs" dxfId="365" priority="433" operator="equal">
      <formula>3</formula>
    </cfRule>
    <cfRule type="cellIs" dxfId="364" priority="434" operator="equal">
      <formula>2</formula>
    </cfRule>
    <cfRule type="cellIs" dxfId="363" priority="435" operator="equal">
      <formula>1</formula>
    </cfRule>
  </conditionalFormatting>
  <conditionalFormatting sqref="O162">
    <cfRule type="cellIs" dxfId="362" priority="430" operator="between">
      <formula>7</formula>
      <formula>16</formula>
    </cfRule>
    <cfRule type="cellIs" dxfId="361" priority="431" operator="between">
      <formula>4</formula>
      <formula>6</formula>
    </cfRule>
    <cfRule type="cellIs" dxfId="360" priority="432" operator="between">
      <formula>1</formula>
      <formula>3</formula>
    </cfRule>
  </conditionalFormatting>
  <conditionalFormatting sqref="W162">
    <cfRule type="cellIs" dxfId="359" priority="427" operator="between">
      <formula>11</formula>
      <formula>15</formula>
    </cfRule>
    <cfRule type="cellIs" dxfId="358" priority="428" operator="between">
      <formula>6</formula>
      <formula>10</formula>
    </cfRule>
    <cfRule type="cellIs" dxfId="357" priority="429" operator="between">
      <formula>0</formula>
      <formula>5</formula>
    </cfRule>
  </conditionalFormatting>
  <conditionalFormatting sqref="Y162:Z162">
    <cfRule type="cellIs" dxfId="356" priority="424" operator="between">
      <formula>6</formula>
      <formula>9</formula>
    </cfRule>
    <cfRule type="cellIs" dxfId="355" priority="425" operator="between">
      <formula>3</formula>
      <formula>4</formula>
    </cfRule>
    <cfRule type="cellIs" dxfId="354" priority="426" operator="between">
      <formula>1</formula>
      <formula>2</formula>
    </cfRule>
  </conditionalFormatting>
  <conditionalFormatting sqref="P162">
    <cfRule type="cellIs" dxfId="353" priority="421" operator="equal">
      <formula>3</formula>
    </cfRule>
    <cfRule type="cellIs" dxfId="352" priority="422" operator="equal">
      <formula>2</formula>
    </cfRule>
    <cfRule type="cellIs" dxfId="351" priority="423" operator="equal">
      <formula>1</formula>
    </cfRule>
  </conditionalFormatting>
  <conditionalFormatting sqref="X162">
    <cfRule type="cellIs" dxfId="350" priority="418" operator="equal">
      <formula>3</formula>
    </cfRule>
    <cfRule type="cellIs" dxfId="349" priority="419" operator="equal">
      <formula>2</formula>
    </cfRule>
    <cfRule type="cellIs" dxfId="348" priority="420" operator="equal">
      <formula>1</formula>
    </cfRule>
  </conditionalFormatting>
  <conditionalFormatting sqref="O163">
    <cfRule type="cellIs" dxfId="347" priority="415" operator="between">
      <formula>7</formula>
      <formula>16</formula>
    </cfRule>
    <cfRule type="cellIs" dxfId="346" priority="416" operator="between">
      <formula>4</formula>
      <formula>6</formula>
    </cfRule>
    <cfRule type="cellIs" dxfId="345" priority="417" operator="between">
      <formula>1</formula>
      <formula>3</formula>
    </cfRule>
  </conditionalFormatting>
  <conditionalFormatting sqref="W163">
    <cfRule type="cellIs" dxfId="344" priority="412" operator="between">
      <formula>11</formula>
      <formula>15</formula>
    </cfRule>
    <cfRule type="cellIs" dxfId="343" priority="413" operator="between">
      <formula>6</formula>
      <formula>10</formula>
    </cfRule>
    <cfRule type="cellIs" dxfId="342" priority="414" operator="between">
      <formula>0</formula>
      <formula>5</formula>
    </cfRule>
  </conditionalFormatting>
  <conditionalFormatting sqref="Y163:Z163">
    <cfRule type="cellIs" dxfId="341" priority="409" operator="between">
      <formula>6</formula>
      <formula>9</formula>
    </cfRule>
    <cfRule type="cellIs" dxfId="340" priority="410" operator="between">
      <formula>3</formula>
      <formula>4</formula>
    </cfRule>
    <cfRule type="cellIs" dxfId="339" priority="411" operator="between">
      <formula>1</formula>
      <formula>2</formula>
    </cfRule>
  </conditionalFormatting>
  <conditionalFormatting sqref="P163">
    <cfRule type="cellIs" dxfId="338" priority="406" operator="equal">
      <formula>3</formula>
    </cfRule>
    <cfRule type="cellIs" dxfId="337" priority="407" operator="equal">
      <formula>2</formula>
    </cfRule>
    <cfRule type="cellIs" dxfId="336" priority="408" operator="equal">
      <formula>1</formula>
    </cfRule>
  </conditionalFormatting>
  <conditionalFormatting sqref="X163">
    <cfRule type="cellIs" dxfId="335" priority="403" operator="equal">
      <formula>3</formula>
    </cfRule>
    <cfRule type="cellIs" dxfId="334" priority="404" operator="equal">
      <formula>2</formula>
    </cfRule>
    <cfRule type="cellIs" dxfId="333" priority="405" operator="equal">
      <formula>1</formula>
    </cfRule>
  </conditionalFormatting>
  <conditionalFormatting sqref="O164">
    <cfRule type="cellIs" dxfId="332" priority="400" operator="between">
      <formula>7</formula>
      <formula>16</formula>
    </cfRule>
    <cfRule type="cellIs" dxfId="331" priority="401" operator="between">
      <formula>4</formula>
      <formula>6</formula>
    </cfRule>
    <cfRule type="cellIs" dxfId="330" priority="402" operator="between">
      <formula>1</formula>
      <formula>3</formula>
    </cfRule>
  </conditionalFormatting>
  <conditionalFormatting sqref="W164">
    <cfRule type="cellIs" dxfId="329" priority="397" operator="between">
      <formula>11</formula>
      <formula>15</formula>
    </cfRule>
    <cfRule type="cellIs" dxfId="328" priority="398" operator="between">
      <formula>6</formula>
      <formula>10</formula>
    </cfRule>
    <cfRule type="cellIs" dxfId="327" priority="399" operator="between">
      <formula>0</formula>
      <formula>5</formula>
    </cfRule>
  </conditionalFormatting>
  <conditionalFormatting sqref="Y164:Z164">
    <cfRule type="cellIs" dxfId="326" priority="394" operator="between">
      <formula>6</formula>
      <formula>9</formula>
    </cfRule>
    <cfRule type="cellIs" dxfId="325" priority="395" operator="between">
      <formula>3</formula>
      <formula>4</formula>
    </cfRule>
    <cfRule type="cellIs" dxfId="324" priority="396" operator="between">
      <formula>1</formula>
      <formula>2</formula>
    </cfRule>
  </conditionalFormatting>
  <conditionalFormatting sqref="P164">
    <cfRule type="cellIs" dxfId="323" priority="391" operator="equal">
      <formula>3</formula>
    </cfRule>
    <cfRule type="cellIs" dxfId="322" priority="392" operator="equal">
      <formula>2</formula>
    </cfRule>
    <cfRule type="cellIs" dxfId="321" priority="393" operator="equal">
      <formula>1</formula>
    </cfRule>
  </conditionalFormatting>
  <conditionalFormatting sqref="X164">
    <cfRule type="cellIs" dxfId="320" priority="388" operator="equal">
      <formula>3</formula>
    </cfRule>
    <cfRule type="cellIs" dxfId="319" priority="389" operator="equal">
      <formula>2</formula>
    </cfRule>
    <cfRule type="cellIs" dxfId="318" priority="390" operator="equal">
      <formula>1</formula>
    </cfRule>
  </conditionalFormatting>
  <conditionalFormatting sqref="O166">
    <cfRule type="cellIs" dxfId="317" priority="385" operator="between">
      <formula>7</formula>
      <formula>16</formula>
    </cfRule>
    <cfRule type="cellIs" dxfId="316" priority="386" operator="between">
      <formula>4</formula>
      <formula>6</formula>
    </cfRule>
    <cfRule type="cellIs" dxfId="315" priority="387" operator="between">
      <formula>1</formula>
      <formula>3</formula>
    </cfRule>
  </conditionalFormatting>
  <conditionalFormatting sqref="W166">
    <cfRule type="cellIs" dxfId="314" priority="382" operator="between">
      <formula>11</formula>
      <formula>15</formula>
    </cfRule>
    <cfRule type="cellIs" dxfId="313" priority="383" operator="between">
      <formula>6</formula>
      <formula>10</formula>
    </cfRule>
    <cfRule type="cellIs" dxfId="312" priority="384" operator="between">
      <formula>0</formula>
      <formula>5</formula>
    </cfRule>
  </conditionalFormatting>
  <conditionalFormatting sqref="Y166:Z166">
    <cfRule type="cellIs" dxfId="311" priority="379" operator="between">
      <formula>6</formula>
      <formula>9</formula>
    </cfRule>
    <cfRule type="cellIs" dxfId="310" priority="380" operator="between">
      <formula>3</formula>
      <formula>4</formula>
    </cfRule>
    <cfRule type="cellIs" dxfId="309" priority="381" operator="between">
      <formula>1</formula>
      <formula>2</formula>
    </cfRule>
  </conditionalFormatting>
  <conditionalFormatting sqref="P166">
    <cfRule type="cellIs" dxfId="308" priority="376" operator="equal">
      <formula>3</formula>
    </cfRule>
    <cfRule type="cellIs" dxfId="307" priority="377" operator="equal">
      <formula>2</formula>
    </cfRule>
    <cfRule type="cellIs" dxfId="306" priority="378" operator="equal">
      <formula>1</formula>
    </cfRule>
  </conditionalFormatting>
  <conditionalFormatting sqref="X166">
    <cfRule type="cellIs" dxfId="305" priority="373" operator="equal">
      <formula>3</formula>
    </cfRule>
    <cfRule type="cellIs" dxfId="304" priority="374" operator="equal">
      <formula>2</formula>
    </cfRule>
    <cfRule type="cellIs" dxfId="303" priority="375" operator="equal">
      <formula>1</formula>
    </cfRule>
  </conditionalFormatting>
  <conditionalFormatting sqref="O165">
    <cfRule type="cellIs" dxfId="302" priority="370" operator="between">
      <formula>7</formula>
      <formula>16</formula>
    </cfRule>
    <cfRule type="cellIs" dxfId="301" priority="371" operator="between">
      <formula>4</formula>
      <formula>6</formula>
    </cfRule>
    <cfRule type="cellIs" dxfId="300" priority="372" operator="between">
      <formula>1</formula>
      <formula>3</formula>
    </cfRule>
  </conditionalFormatting>
  <conditionalFormatting sqref="W165">
    <cfRule type="cellIs" dxfId="299" priority="367" operator="between">
      <formula>11</formula>
      <formula>15</formula>
    </cfRule>
    <cfRule type="cellIs" dxfId="298" priority="368" operator="between">
      <formula>6</formula>
      <formula>10</formula>
    </cfRule>
    <cfRule type="cellIs" dxfId="297" priority="369" operator="between">
      <formula>0</formula>
      <formula>5</formula>
    </cfRule>
  </conditionalFormatting>
  <conditionalFormatting sqref="Y165:Z165">
    <cfRule type="cellIs" dxfId="296" priority="364" operator="between">
      <formula>6</formula>
      <formula>9</formula>
    </cfRule>
    <cfRule type="cellIs" dxfId="295" priority="365" operator="between">
      <formula>3</formula>
      <formula>4</formula>
    </cfRule>
    <cfRule type="cellIs" dxfId="294" priority="366" operator="between">
      <formula>1</formula>
      <formula>2</formula>
    </cfRule>
  </conditionalFormatting>
  <conditionalFormatting sqref="P165">
    <cfRule type="cellIs" dxfId="293" priority="361" operator="equal">
      <formula>3</formula>
    </cfRule>
    <cfRule type="cellIs" dxfId="292" priority="362" operator="equal">
      <formula>2</formula>
    </cfRule>
    <cfRule type="cellIs" dxfId="291" priority="363" operator="equal">
      <formula>1</formula>
    </cfRule>
  </conditionalFormatting>
  <conditionalFormatting sqref="X165">
    <cfRule type="cellIs" dxfId="290" priority="358" operator="equal">
      <formula>3</formula>
    </cfRule>
    <cfRule type="cellIs" dxfId="289" priority="359" operator="equal">
      <formula>2</formula>
    </cfRule>
    <cfRule type="cellIs" dxfId="288" priority="360" operator="equal">
      <formula>1</formula>
    </cfRule>
  </conditionalFormatting>
  <conditionalFormatting sqref="O167">
    <cfRule type="cellIs" dxfId="287" priority="355" operator="between">
      <formula>7</formula>
      <formula>16</formula>
    </cfRule>
    <cfRule type="cellIs" dxfId="286" priority="356" operator="between">
      <formula>4</formula>
      <formula>6</formula>
    </cfRule>
    <cfRule type="cellIs" dxfId="285" priority="357" operator="between">
      <formula>1</formula>
      <formula>3</formula>
    </cfRule>
  </conditionalFormatting>
  <conditionalFormatting sqref="W167">
    <cfRule type="cellIs" dxfId="284" priority="352" operator="between">
      <formula>11</formula>
      <formula>15</formula>
    </cfRule>
    <cfRule type="cellIs" dxfId="283" priority="353" operator="between">
      <formula>6</formula>
      <formula>10</formula>
    </cfRule>
    <cfRule type="cellIs" dxfId="282" priority="354" operator="between">
      <formula>0</formula>
      <formula>5</formula>
    </cfRule>
  </conditionalFormatting>
  <conditionalFormatting sqref="Y167:Z167">
    <cfRule type="cellIs" dxfId="281" priority="349" operator="between">
      <formula>6</formula>
      <formula>9</formula>
    </cfRule>
    <cfRule type="cellIs" dxfId="280" priority="350" operator="between">
      <formula>3</formula>
      <formula>4</formula>
    </cfRule>
    <cfRule type="cellIs" dxfId="279" priority="351" operator="between">
      <formula>1</formula>
      <formula>2</formula>
    </cfRule>
  </conditionalFormatting>
  <conditionalFormatting sqref="P167">
    <cfRule type="cellIs" dxfId="278" priority="346" operator="equal">
      <formula>3</formula>
    </cfRule>
    <cfRule type="cellIs" dxfId="277" priority="347" operator="equal">
      <formula>2</formula>
    </cfRule>
    <cfRule type="cellIs" dxfId="276" priority="348" operator="equal">
      <formula>1</formula>
    </cfRule>
  </conditionalFormatting>
  <conditionalFormatting sqref="X167">
    <cfRule type="cellIs" dxfId="275" priority="343" operator="equal">
      <formula>3</formula>
    </cfRule>
    <cfRule type="cellIs" dxfId="274" priority="344" operator="equal">
      <formula>2</formula>
    </cfRule>
    <cfRule type="cellIs" dxfId="273" priority="345" operator="equal">
      <formula>1</formula>
    </cfRule>
  </conditionalFormatting>
  <conditionalFormatting sqref="O168">
    <cfRule type="cellIs" dxfId="272" priority="340" operator="between">
      <formula>7</formula>
      <formula>16</formula>
    </cfRule>
    <cfRule type="cellIs" dxfId="271" priority="341" operator="between">
      <formula>4</formula>
      <formula>6</formula>
    </cfRule>
    <cfRule type="cellIs" dxfId="270" priority="342" operator="between">
      <formula>1</formula>
      <formula>3</formula>
    </cfRule>
  </conditionalFormatting>
  <conditionalFormatting sqref="W168">
    <cfRule type="cellIs" dxfId="269" priority="337" operator="between">
      <formula>11</formula>
      <formula>15</formula>
    </cfRule>
    <cfRule type="cellIs" dxfId="268" priority="338" operator="between">
      <formula>6</formula>
      <formula>10</formula>
    </cfRule>
    <cfRule type="cellIs" dxfId="267" priority="339" operator="between">
      <formula>0</formula>
      <formula>5</formula>
    </cfRule>
  </conditionalFormatting>
  <conditionalFormatting sqref="Y168:Z168">
    <cfRule type="cellIs" dxfId="266" priority="334" operator="between">
      <formula>6</formula>
      <formula>9</formula>
    </cfRule>
    <cfRule type="cellIs" dxfId="265" priority="335" operator="between">
      <formula>3</formula>
      <formula>4</formula>
    </cfRule>
    <cfRule type="cellIs" dxfId="264" priority="336" operator="between">
      <formula>1</formula>
      <formula>2</formula>
    </cfRule>
  </conditionalFormatting>
  <conditionalFormatting sqref="P168">
    <cfRule type="cellIs" dxfId="263" priority="331" operator="equal">
      <formula>3</formula>
    </cfRule>
    <cfRule type="cellIs" dxfId="262" priority="332" operator="equal">
      <formula>2</formula>
    </cfRule>
    <cfRule type="cellIs" dxfId="261" priority="333" operator="equal">
      <formula>1</formula>
    </cfRule>
  </conditionalFormatting>
  <conditionalFormatting sqref="X168">
    <cfRule type="cellIs" dxfId="260" priority="328" operator="equal">
      <formula>3</formula>
    </cfRule>
    <cfRule type="cellIs" dxfId="259" priority="329" operator="equal">
      <formula>2</formula>
    </cfRule>
    <cfRule type="cellIs" dxfId="258" priority="330" operator="equal">
      <formula>1</formula>
    </cfRule>
  </conditionalFormatting>
  <conditionalFormatting sqref="O169">
    <cfRule type="cellIs" dxfId="257" priority="325" operator="between">
      <formula>7</formula>
      <formula>16</formula>
    </cfRule>
    <cfRule type="cellIs" dxfId="256" priority="326" operator="between">
      <formula>4</formula>
      <formula>6</formula>
    </cfRule>
    <cfRule type="cellIs" dxfId="255" priority="327" operator="between">
      <formula>1</formula>
      <formula>3</formula>
    </cfRule>
  </conditionalFormatting>
  <conditionalFormatting sqref="W169">
    <cfRule type="cellIs" dxfId="254" priority="322" operator="between">
      <formula>11</formula>
      <formula>15</formula>
    </cfRule>
    <cfRule type="cellIs" dxfId="253" priority="323" operator="between">
      <formula>6</formula>
      <formula>10</formula>
    </cfRule>
    <cfRule type="cellIs" dxfId="252" priority="324" operator="between">
      <formula>0</formula>
      <formula>5</formula>
    </cfRule>
  </conditionalFormatting>
  <conditionalFormatting sqref="Y169:Z169">
    <cfRule type="cellIs" dxfId="251" priority="319" operator="between">
      <formula>6</formula>
      <formula>9</formula>
    </cfRule>
    <cfRule type="cellIs" dxfId="250" priority="320" operator="between">
      <formula>3</formula>
      <formula>4</formula>
    </cfRule>
    <cfRule type="cellIs" dxfId="249" priority="321" operator="between">
      <formula>1</formula>
      <formula>2</formula>
    </cfRule>
  </conditionalFormatting>
  <conditionalFormatting sqref="P169">
    <cfRule type="cellIs" dxfId="248" priority="316" operator="equal">
      <formula>3</formula>
    </cfRule>
    <cfRule type="cellIs" dxfId="247" priority="317" operator="equal">
      <formula>2</formula>
    </cfRule>
    <cfRule type="cellIs" dxfId="246" priority="318" operator="equal">
      <formula>1</formula>
    </cfRule>
  </conditionalFormatting>
  <conditionalFormatting sqref="X169">
    <cfRule type="cellIs" dxfId="245" priority="313" operator="equal">
      <formula>3</formula>
    </cfRule>
    <cfRule type="cellIs" dxfId="244" priority="314" operator="equal">
      <formula>2</formula>
    </cfRule>
    <cfRule type="cellIs" dxfId="243" priority="315" operator="equal">
      <formula>1</formula>
    </cfRule>
  </conditionalFormatting>
  <conditionalFormatting sqref="O170">
    <cfRule type="cellIs" dxfId="242" priority="310" operator="between">
      <formula>7</formula>
      <formula>16</formula>
    </cfRule>
    <cfRule type="cellIs" dxfId="241" priority="311" operator="between">
      <formula>4</formula>
      <formula>6</formula>
    </cfRule>
    <cfRule type="cellIs" dxfId="240" priority="312" operator="between">
      <formula>1</formula>
      <formula>3</formula>
    </cfRule>
  </conditionalFormatting>
  <conditionalFormatting sqref="W170">
    <cfRule type="cellIs" dxfId="239" priority="307" operator="between">
      <formula>11</formula>
      <formula>15</formula>
    </cfRule>
    <cfRule type="cellIs" dxfId="238" priority="308" operator="between">
      <formula>6</formula>
      <formula>10</formula>
    </cfRule>
    <cfRule type="cellIs" dxfId="237" priority="309" operator="between">
      <formula>0</formula>
      <formula>5</formula>
    </cfRule>
  </conditionalFormatting>
  <conditionalFormatting sqref="Y170:Z170">
    <cfRule type="cellIs" dxfId="236" priority="304" operator="between">
      <formula>6</formula>
      <formula>9</formula>
    </cfRule>
    <cfRule type="cellIs" dxfId="235" priority="305" operator="between">
      <formula>3</formula>
      <formula>4</formula>
    </cfRule>
    <cfRule type="cellIs" dxfId="234" priority="306" operator="between">
      <formula>1</formula>
      <formula>2</formula>
    </cfRule>
  </conditionalFormatting>
  <conditionalFormatting sqref="P170">
    <cfRule type="cellIs" dxfId="233" priority="301" operator="equal">
      <formula>3</formula>
    </cfRule>
    <cfRule type="cellIs" dxfId="232" priority="302" operator="equal">
      <formula>2</formula>
    </cfRule>
    <cfRule type="cellIs" dxfId="231" priority="303" operator="equal">
      <formula>1</formula>
    </cfRule>
  </conditionalFormatting>
  <conditionalFormatting sqref="X170">
    <cfRule type="cellIs" dxfId="230" priority="298" operator="equal">
      <formula>3</formula>
    </cfRule>
    <cfRule type="cellIs" dxfId="229" priority="299" operator="equal">
      <formula>2</formula>
    </cfRule>
    <cfRule type="cellIs" dxfId="228" priority="300" operator="equal">
      <formula>1</formula>
    </cfRule>
  </conditionalFormatting>
  <conditionalFormatting sqref="X171">
    <cfRule type="cellIs" dxfId="227" priority="283" operator="equal">
      <formula>3</formula>
    </cfRule>
    <cfRule type="cellIs" dxfId="226" priority="284" operator="equal">
      <formula>2</formula>
    </cfRule>
    <cfRule type="cellIs" dxfId="225" priority="285" operator="equal">
      <formula>1</formula>
    </cfRule>
  </conditionalFormatting>
  <conditionalFormatting sqref="O171">
    <cfRule type="cellIs" dxfId="224" priority="295" operator="between">
      <formula>7</formula>
      <formula>16</formula>
    </cfRule>
    <cfRule type="cellIs" dxfId="223" priority="296" operator="between">
      <formula>4</formula>
      <formula>6</formula>
    </cfRule>
    <cfRule type="cellIs" dxfId="222" priority="297" operator="between">
      <formula>1</formula>
      <formula>3</formula>
    </cfRule>
  </conditionalFormatting>
  <conditionalFormatting sqref="W171">
    <cfRule type="cellIs" dxfId="221" priority="292" operator="between">
      <formula>11</formula>
      <formula>15</formula>
    </cfRule>
    <cfRule type="cellIs" dxfId="220" priority="293" operator="between">
      <formula>6</formula>
      <formula>10</formula>
    </cfRule>
    <cfRule type="cellIs" dxfId="219" priority="294" operator="between">
      <formula>0</formula>
      <formula>5</formula>
    </cfRule>
  </conditionalFormatting>
  <conditionalFormatting sqref="Y171:Z171">
    <cfRule type="cellIs" dxfId="218" priority="289" operator="between">
      <formula>6</formula>
      <formula>9</formula>
    </cfRule>
    <cfRule type="cellIs" dxfId="217" priority="290" operator="between">
      <formula>3</formula>
      <formula>4</formula>
    </cfRule>
    <cfRule type="cellIs" dxfId="216" priority="291" operator="between">
      <formula>1</formula>
      <formula>2</formula>
    </cfRule>
  </conditionalFormatting>
  <conditionalFormatting sqref="P171">
    <cfRule type="cellIs" dxfId="215" priority="286" operator="equal">
      <formula>3</formula>
    </cfRule>
    <cfRule type="cellIs" dxfId="214" priority="287" operator="equal">
      <formula>2</formula>
    </cfRule>
    <cfRule type="cellIs" dxfId="213" priority="288" operator="equal">
      <formula>1</formula>
    </cfRule>
  </conditionalFormatting>
  <conditionalFormatting sqref="X172">
    <cfRule type="cellIs" dxfId="212" priority="253" operator="equal">
      <formula>3</formula>
    </cfRule>
    <cfRule type="cellIs" dxfId="211" priority="254" operator="equal">
      <formula>2</formula>
    </cfRule>
    <cfRule type="cellIs" dxfId="210" priority="255" operator="equal">
      <formula>1</formula>
    </cfRule>
  </conditionalFormatting>
  <conditionalFormatting sqref="X173">
    <cfRule type="cellIs" dxfId="209" priority="238" operator="equal">
      <formula>3</formula>
    </cfRule>
    <cfRule type="cellIs" dxfId="208" priority="239" operator="equal">
      <formula>2</formula>
    </cfRule>
    <cfRule type="cellIs" dxfId="207" priority="240" operator="equal">
      <formula>1</formula>
    </cfRule>
  </conditionalFormatting>
  <conditionalFormatting sqref="X174">
    <cfRule type="cellIs" dxfId="206" priority="223" operator="equal">
      <formula>3</formula>
    </cfRule>
    <cfRule type="cellIs" dxfId="205" priority="224" operator="equal">
      <formula>2</formula>
    </cfRule>
    <cfRule type="cellIs" dxfId="204" priority="225" operator="equal">
      <formula>1</formula>
    </cfRule>
  </conditionalFormatting>
  <conditionalFormatting sqref="O172">
    <cfRule type="cellIs" dxfId="203" priority="265" operator="between">
      <formula>7</formula>
      <formula>16</formula>
    </cfRule>
    <cfRule type="cellIs" dxfId="202" priority="266" operator="between">
      <formula>4</formula>
      <formula>6</formula>
    </cfRule>
    <cfRule type="cellIs" dxfId="201" priority="267" operator="between">
      <formula>1</formula>
      <formula>3</formula>
    </cfRule>
  </conditionalFormatting>
  <conditionalFormatting sqref="W172">
    <cfRule type="cellIs" dxfId="200" priority="262" operator="between">
      <formula>11</formula>
      <formula>15</formula>
    </cfRule>
    <cfRule type="cellIs" dxfId="199" priority="263" operator="between">
      <formula>6</formula>
      <formula>10</formula>
    </cfRule>
    <cfRule type="cellIs" dxfId="198" priority="264" operator="between">
      <formula>0</formula>
      <formula>5</formula>
    </cfRule>
  </conditionalFormatting>
  <conditionalFormatting sqref="Y172:Z172">
    <cfRule type="cellIs" dxfId="197" priority="259" operator="between">
      <formula>6</formula>
      <formula>9</formula>
    </cfRule>
    <cfRule type="cellIs" dxfId="196" priority="260" operator="between">
      <formula>3</formula>
      <formula>4</formula>
    </cfRule>
    <cfRule type="cellIs" dxfId="195" priority="261" operator="between">
      <formula>1</formula>
      <formula>2</formula>
    </cfRule>
  </conditionalFormatting>
  <conditionalFormatting sqref="P172">
    <cfRule type="cellIs" dxfId="194" priority="256" operator="equal">
      <formula>3</formula>
    </cfRule>
    <cfRule type="cellIs" dxfId="193" priority="257" operator="equal">
      <formula>2</formula>
    </cfRule>
    <cfRule type="cellIs" dxfId="192" priority="258" operator="equal">
      <formula>1</formula>
    </cfRule>
  </conditionalFormatting>
  <conditionalFormatting sqref="O173">
    <cfRule type="cellIs" dxfId="191" priority="250" operator="between">
      <formula>7</formula>
      <formula>16</formula>
    </cfRule>
    <cfRule type="cellIs" dxfId="190" priority="251" operator="between">
      <formula>4</formula>
      <formula>6</formula>
    </cfRule>
    <cfRule type="cellIs" dxfId="189" priority="252" operator="between">
      <formula>1</formula>
      <formula>3</formula>
    </cfRule>
  </conditionalFormatting>
  <conditionalFormatting sqref="W173">
    <cfRule type="cellIs" dxfId="188" priority="247" operator="between">
      <formula>11</formula>
      <formula>15</formula>
    </cfRule>
    <cfRule type="cellIs" dxfId="187" priority="248" operator="between">
      <formula>6</formula>
      <formula>10</formula>
    </cfRule>
    <cfRule type="cellIs" dxfId="186" priority="249" operator="between">
      <formula>0</formula>
      <formula>5</formula>
    </cfRule>
  </conditionalFormatting>
  <conditionalFormatting sqref="Y173:Z173">
    <cfRule type="cellIs" dxfId="185" priority="244" operator="between">
      <formula>6</formula>
      <formula>9</formula>
    </cfRule>
    <cfRule type="cellIs" dxfId="184" priority="245" operator="between">
      <formula>3</formula>
      <formula>4</formula>
    </cfRule>
    <cfRule type="cellIs" dxfId="183" priority="246" operator="between">
      <formula>1</formula>
      <formula>2</formula>
    </cfRule>
  </conditionalFormatting>
  <conditionalFormatting sqref="P173">
    <cfRule type="cellIs" dxfId="182" priority="241" operator="equal">
      <formula>3</formula>
    </cfRule>
    <cfRule type="cellIs" dxfId="181" priority="242" operator="equal">
      <formula>2</formula>
    </cfRule>
    <cfRule type="cellIs" dxfId="180" priority="243" operator="equal">
      <formula>1</formula>
    </cfRule>
  </conditionalFormatting>
  <conditionalFormatting sqref="O174">
    <cfRule type="cellIs" dxfId="179" priority="235" operator="between">
      <formula>7</formula>
      <formula>16</formula>
    </cfRule>
    <cfRule type="cellIs" dxfId="178" priority="236" operator="between">
      <formula>4</formula>
      <formula>6</formula>
    </cfRule>
    <cfRule type="cellIs" dxfId="177" priority="237" operator="between">
      <formula>1</formula>
      <formula>3</formula>
    </cfRule>
  </conditionalFormatting>
  <conditionalFormatting sqref="W174">
    <cfRule type="cellIs" dxfId="176" priority="232" operator="between">
      <formula>11</formula>
      <formula>15</formula>
    </cfRule>
    <cfRule type="cellIs" dxfId="175" priority="233" operator="between">
      <formula>6</formula>
      <formula>10</formula>
    </cfRule>
    <cfRule type="cellIs" dxfId="174" priority="234" operator="between">
      <formula>0</formula>
      <formula>5</formula>
    </cfRule>
  </conditionalFormatting>
  <conditionalFormatting sqref="Y174:Z174">
    <cfRule type="cellIs" dxfId="173" priority="229" operator="between">
      <formula>6</formula>
      <formula>9</formula>
    </cfRule>
    <cfRule type="cellIs" dxfId="172" priority="230" operator="between">
      <formula>3</formula>
      <formula>4</formula>
    </cfRule>
    <cfRule type="cellIs" dxfId="171" priority="231" operator="between">
      <formula>1</formula>
      <formula>2</formula>
    </cfRule>
  </conditionalFormatting>
  <conditionalFormatting sqref="P174">
    <cfRule type="cellIs" dxfId="170" priority="226" operator="equal">
      <formula>3</formula>
    </cfRule>
    <cfRule type="cellIs" dxfId="169" priority="227" operator="equal">
      <formula>2</formula>
    </cfRule>
    <cfRule type="cellIs" dxfId="168" priority="228" operator="equal">
      <formula>1</formula>
    </cfRule>
  </conditionalFormatting>
  <conditionalFormatting sqref="X175">
    <cfRule type="cellIs" dxfId="167" priority="208" operator="equal">
      <formula>3</formula>
    </cfRule>
    <cfRule type="cellIs" dxfId="166" priority="209" operator="equal">
      <formula>2</formula>
    </cfRule>
    <cfRule type="cellIs" dxfId="165" priority="210" operator="equal">
      <formula>1</formula>
    </cfRule>
  </conditionalFormatting>
  <conditionalFormatting sqref="O175">
    <cfRule type="cellIs" dxfId="164" priority="220" operator="between">
      <formula>7</formula>
      <formula>16</formula>
    </cfRule>
    <cfRule type="cellIs" dxfId="163" priority="221" operator="between">
      <formula>4</formula>
      <formula>6</formula>
    </cfRule>
    <cfRule type="cellIs" dxfId="162" priority="222" operator="between">
      <formula>1</formula>
      <formula>3</formula>
    </cfRule>
  </conditionalFormatting>
  <conditionalFormatting sqref="W175">
    <cfRule type="cellIs" dxfId="161" priority="217" operator="between">
      <formula>11</formula>
      <formula>15</formula>
    </cfRule>
    <cfRule type="cellIs" dxfId="160" priority="218" operator="between">
      <formula>6</formula>
      <formula>10</formula>
    </cfRule>
    <cfRule type="cellIs" dxfId="159" priority="219" operator="between">
      <formula>0</formula>
      <formula>5</formula>
    </cfRule>
  </conditionalFormatting>
  <conditionalFormatting sqref="Y175:Z175">
    <cfRule type="cellIs" dxfId="158" priority="214" operator="between">
      <formula>6</formula>
      <formula>9</formula>
    </cfRule>
    <cfRule type="cellIs" dxfId="157" priority="215" operator="between">
      <formula>3</formula>
      <formula>4</formula>
    </cfRule>
    <cfRule type="cellIs" dxfId="156" priority="216" operator="between">
      <formula>1</formula>
      <formula>2</formula>
    </cfRule>
  </conditionalFormatting>
  <conditionalFormatting sqref="P175">
    <cfRule type="cellIs" dxfId="155" priority="211" operator="equal">
      <formula>3</formula>
    </cfRule>
    <cfRule type="cellIs" dxfId="154" priority="212" operator="equal">
      <formula>2</formula>
    </cfRule>
    <cfRule type="cellIs" dxfId="153" priority="213" operator="equal">
      <formula>1</formula>
    </cfRule>
  </conditionalFormatting>
  <conditionalFormatting sqref="X176">
    <cfRule type="cellIs" dxfId="152" priority="193" operator="equal">
      <formula>3</formula>
    </cfRule>
    <cfRule type="cellIs" dxfId="151" priority="194" operator="equal">
      <formula>2</formula>
    </cfRule>
    <cfRule type="cellIs" dxfId="150" priority="195" operator="equal">
      <formula>1</formula>
    </cfRule>
  </conditionalFormatting>
  <conditionalFormatting sqref="O176">
    <cfRule type="cellIs" dxfId="149" priority="205" operator="between">
      <formula>7</formula>
      <formula>16</formula>
    </cfRule>
    <cfRule type="cellIs" dxfId="148" priority="206" operator="between">
      <formula>4</formula>
      <formula>6</formula>
    </cfRule>
    <cfRule type="cellIs" dxfId="147" priority="207" operator="between">
      <formula>1</formula>
      <formula>3</formula>
    </cfRule>
  </conditionalFormatting>
  <conditionalFormatting sqref="W176">
    <cfRule type="cellIs" dxfId="146" priority="202" operator="between">
      <formula>11</formula>
      <formula>15</formula>
    </cfRule>
    <cfRule type="cellIs" dxfId="145" priority="203" operator="between">
      <formula>6</formula>
      <formula>10</formula>
    </cfRule>
    <cfRule type="cellIs" dxfId="144" priority="204" operator="between">
      <formula>0</formula>
      <formula>5</formula>
    </cfRule>
  </conditionalFormatting>
  <conditionalFormatting sqref="Y176:Z176">
    <cfRule type="cellIs" dxfId="143" priority="199" operator="between">
      <formula>6</formula>
      <formula>9</formula>
    </cfRule>
    <cfRule type="cellIs" dxfId="142" priority="200" operator="between">
      <formula>3</formula>
      <formula>4</formula>
    </cfRule>
    <cfRule type="cellIs" dxfId="141" priority="201" operator="between">
      <formula>1</formula>
      <formula>2</formula>
    </cfRule>
  </conditionalFormatting>
  <conditionalFormatting sqref="P176">
    <cfRule type="cellIs" dxfId="140" priority="196" operator="equal">
      <formula>3</formula>
    </cfRule>
    <cfRule type="cellIs" dxfId="139" priority="197" operator="equal">
      <formula>2</formula>
    </cfRule>
    <cfRule type="cellIs" dxfId="138" priority="198" operator="equal">
      <formula>1</formula>
    </cfRule>
  </conditionalFormatting>
  <conditionalFormatting sqref="X177:X180">
    <cfRule type="cellIs" dxfId="137" priority="178" operator="equal">
      <formula>3</formula>
    </cfRule>
    <cfRule type="cellIs" dxfId="136" priority="179" operator="equal">
      <formula>2</formula>
    </cfRule>
    <cfRule type="cellIs" dxfId="135" priority="180" operator="equal">
      <formula>1</formula>
    </cfRule>
  </conditionalFormatting>
  <conditionalFormatting sqref="O177:O180">
    <cfRule type="cellIs" dxfId="134" priority="190" operator="between">
      <formula>7</formula>
      <formula>16</formula>
    </cfRule>
    <cfRule type="cellIs" dxfId="133" priority="191" operator="between">
      <formula>4</formula>
      <formula>6</formula>
    </cfRule>
    <cfRule type="cellIs" dxfId="132" priority="192" operator="between">
      <formula>1</formula>
      <formula>3</formula>
    </cfRule>
  </conditionalFormatting>
  <conditionalFormatting sqref="W177:W180">
    <cfRule type="cellIs" dxfId="131" priority="187" operator="between">
      <formula>11</formula>
      <formula>15</formula>
    </cfRule>
    <cfRule type="cellIs" dxfId="130" priority="188" operator="between">
      <formula>6</formula>
      <formula>10</formula>
    </cfRule>
    <cfRule type="cellIs" dxfId="129" priority="189" operator="between">
      <formula>0</formula>
      <formula>5</formula>
    </cfRule>
  </conditionalFormatting>
  <conditionalFormatting sqref="Y177:Z177 Z178 Y178:Y180">
    <cfRule type="cellIs" dxfId="128" priority="184" operator="between">
      <formula>6</formula>
      <formula>9</formula>
    </cfRule>
    <cfRule type="cellIs" dxfId="127" priority="185" operator="between">
      <formula>3</formula>
      <formula>4</formula>
    </cfRule>
    <cfRule type="cellIs" dxfId="126" priority="186" operator="between">
      <formula>1</formula>
      <formula>2</formula>
    </cfRule>
  </conditionalFormatting>
  <conditionalFormatting sqref="P177:P180">
    <cfRule type="cellIs" dxfId="125" priority="181" operator="equal">
      <formula>3</formula>
    </cfRule>
    <cfRule type="cellIs" dxfId="124" priority="182" operator="equal">
      <formula>2</formula>
    </cfRule>
    <cfRule type="cellIs" dxfId="123" priority="183" operator="equal">
      <formula>1</formula>
    </cfRule>
  </conditionalFormatting>
  <conditionalFormatting sqref="Z179">
    <cfRule type="cellIs" dxfId="122" priority="169" operator="between">
      <formula>6</formula>
      <formula>9</formula>
    </cfRule>
    <cfRule type="cellIs" dxfId="121" priority="170" operator="between">
      <formula>3</formula>
      <formula>4</formula>
    </cfRule>
    <cfRule type="cellIs" dxfId="120" priority="171" operator="between">
      <formula>1</formula>
      <formula>2</formula>
    </cfRule>
  </conditionalFormatting>
  <conditionalFormatting sqref="Z180">
    <cfRule type="cellIs" dxfId="119" priority="154" operator="between">
      <formula>6</formula>
      <formula>9</formula>
    </cfRule>
    <cfRule type="cellIs" dxfId="118" priority="155" operator="between">
      <formula>3</formula>
      <formula>4</formula>
    </cfRule>
    <cfRule type="cellIs" dxfId="117" priority="156" operator="between">
      <formula>1</formula>
      <formula>2</formula>
    </cfRule>
  </conditionalFormatting>
  <conditionalFormatting sqref="X181">
    <cfRule type="cellIs" dxfId="116" priority="133" operator="equal">
      <formula>3</formula>
    </cfRule>
    <cfRule type="cellIs" dxfId="115" priority="134" operator="equal">
      <formula>2</formula>
    </cfRule>
    <cfRule type="cellIs" dxfId="114" priority="135" operator="equal">
      <formula>1</formula>
    </cfRule>
  </conditionalFormatting>
  <conditionalFormatting sqref="X182">
    <cfRule type="cellIs" dxfId="113" priority="115" operator="equal">
      <formula>3</formula>
    </cfRule>
    <cfRule type="cellIs" dxfId="112" priority="116" operator="equal">
      <formula>2</formula>
    </cfRule>
    <cfRule type="cellIs" dxfId="111" priority="117" operator="equal">
      <formula>1</formula>
    </cfRule>
  </conditionalFormatting>
  <conditionalFormatting sqref="O181">
    <cfRule type="cellIs" dxfId="110" priority="145" operator="between">
      <formula>7</formula>
      <formula>16</formula>
    </cfRule>
    <cfRule type="cellIs" dxfId="109" priority="146" operator="between">
      <formula>4</formula>
      <formula>6</formula>
    </cfRule>
    <cfRule type="cellIs" dxfId="108" priority="147" operator="between">
      <formula>1</formula>
      <formula>3</formula>
    </cfRule>
  </conditionalFormatting>
  <conditionalFormatting sqref="W181">
    <cfRule type="cellIs" dxfId="107" priority="142" operator="between">
      <formula>11</formula>
      <formula>15</formula>
    </cfRule>
    <cfRule type="cellIs" dxfId="106" priority="143" operator="between">
      <formula>6</formula>
      <formula>10</formula>
    </cfRule>
    <cfRule type="cellIs" dxfId="105" priority="144" operator="between">
      <formula>0</formula>
      <formula>5</formula>
    </cfRule>
  </conditionalFormatting>
  <conditionalFormatting sqref="Y181">
    <cfRule type="cellIs" dxfId="104" priority="139" operator="between">
      <formula>6</formula>
      <formula>9</formula>
    </cfRule>
    <cfRule type="cellIs" dxfId="103" priority="140" operator="between">
      <formula>3</formula>
      <formula>4</formula>
    </cfRule>
    <cfRule type="cellIs" dxfId="102" priority="141" operator="between">
      <formula>1</formula>
      <formula>2</formula>
    </cfRule>
  </conditionalFormatting>
  <conditionalFormatting sqref="P181">
    <cfRule type="cellIs" dxfId="101" priority="136" operator="equal">
      <formula>3</formula>
    </cfRule>
    <cfRule type="cellIs" dxfId="100" priority="137" operator="equal">
      <formula>2</formula>
    </cfRule>
    <cfRule type="cellIs" dxfId="99" priority="138" operator="equal">
      <formula>1</formula>
    </cfRule>
  </conditionalFormatting>
  <conditionalFormatting sqref="Z181">
    <cfRule type="cellIs" dxfId="98" priority="130" operator="between">
      <formula>6</formula>
      <formula>9</formula>
    </cfRule>
    <cfRule type="cellIs" dxfId="97" priority="131" operator="between">
      <formula>3</formula>
      <formula>4</formula>
    </cfRule>
    <cfRule type="cellIs" dxfId="96" priority="132" operator="between">
      <formula>1</formula>
      <formula>2</formula>
    </cfRule>
  </conditionalFormatting>
  <conditionalFormatting sqref="X183">
    <cfRule type="cellIs" dxfId="95" priority="97" operator="equal">
      <formula>3</formula>
    </cfRule>
    <cfRule type="cellIs" dxfId="94" priority="98" operator="equal">
      <formula>2</formula>
    </cfRule>
    <cfRule type="cellIs" dxfId="93" priority="99" operator="equal">
      <formula>1</formula>
    </cfRule>
  </conditionalFormatting>
  <conditionalFormatting sqref="O182">
    <cfRule type="cellIs" dxfId="92" priority="127" operator="between">
      <formula>7</formula>
      <formula>16</formula>
    </cfRule>
    <cfRule type="cellIs" dxfId="91" priority="128" operator="between">
      <formula>4</formula>
      <formula>6</formula>
    </cfRule>
    <cfRule type="cellIs" dxfId="90" priority="129" operator="between">
      <formula>1</formula>
      <formula>3</formula>
    </cfRule>
  </conditionalFormatting>
  <conditionalFormatting sqref="W182">
    <cfRule type="cellIs" dxfId="89" priority="124" operator="between">
      <formula>11</formula>
      <formula>15</formula>
    </cfRule>
    <cfRule type="cellIs" dxfId="88" priority="125" operator="between">
      <formula>6</formula>
      <formula>10</formula>
    </cfRule>
    <cfRule type="cellIs" dxfId="87" priority="126" operator="between">
      <formula>0</formula>
      <formula>5</formula>
    </cfRule>
  </conditionalFormatting>
  <conditionalFormatting sqref="Y182">
    <cfRule type="cellIs" dxfId="86" priority="121" operator="between">
      <formula>6</formula>
      <formula>9</formula>
    </cfRule>
    <cfRule type="cellIs" dxfId="85" priority="122" operator="between">
      <formula>3</formula>
      <formula>4</formula>
    </cfRule>
    <cfRule type="cellIs" dxfId="84" priority="123" operator="between">
      <formula>1</formula>
      <formula>2</formula>
    </cfRule>
  </conditionalFormatting>
  <conditionalFormatting sqref="P182">
    <cfRule type="cellIs" dxfId="83" priority="118" operator="equal">
      <formula>3</formula>
    </cfRule>
    <cfRule type="cellIs" dxfId="82" priority="119" operator="equal">
      <formula>2</formula>
    </cfRule>
    <cfRule type="cellIs" dxfId="81" priority="120" operator="equal">
      <formula>1</formula>
    </cfRule>
  </conditionalFormatting>
  <conditionalFormatting sqref="Z182">
    <cfRule type="cellIs" dxfId="80" priority="112" operator="between">
      <formula>6</formula>
      <formula>9</formula>
    </cfRule>
    <cfRule type="cellIs" dxfId="79" priority="113" operator="between">
      <formula>3</formula>
      <formula>4</formula>
    </cfRule>
    <cfRule type="cellIs" dxfId="78" priority="114" operator="between">
      <formula>1</formula>
      <formula>2</formula>
    </cfRule>
  </conditionalFormatting>
  <conditionalFormatting sqref="X184">
    <cfRule type="cellIs" dxfId="77" priority="79" operator="equal">
      <formula>3</formula>
    </cfRule>
    <cfRule type="cellIs" dxfId="76" priority="80" operator="equal">
      <formula>2</formula>
    </cfRule>
    <cfRule type="cellIs" dxfId="75" priority="81" operator="equal">
      <formula>1</formula>
    </cfRule>
  </conditionalFormatting>
  <conditionalFormatting sqref="O183">
    <cfRule type="cellIs" dxfId="74" priority="109" operator="between">
      <formula>7</formula>
      <formula>16</formula>
    </cfRule>
    <cfRule type="cellIs" dxfId="73" priority="110" operator="between">
      <formula>4</formula>
      <formula>6</formula>
    </cfRule>
    <cfRule type="cellIs" dxfId="72" priority="111" operator="between">
      <formula>1</formula>
      <formula>3</formula>
    </cfRule>
  </conditionalFormatting>
  <conditionalFormatting sqref="W183">
    <cfRule type="cellIs" dxfId="71" priority="106" operator="between">
      <formula>11</formula>
      <formula>15</formula>
    </cfRule>
    <cfRule type="cellIs" dxfId="70" priority="107" operator="between">
      <formula>6</formula>
      <formula>10</formula>
    </cfRule>
    <cfRule type="cellIs" dxfId="69" priority="108" operator="between">
      <formula>0</formula>
      <formula>5</formula>
    </cfRule>
  </conditionalFormatting>
  <conditionalFormatting sqref="Y183">
    <cfRule type="cellIs" dxfId="68" priority="103" operator="between">
      <formula>6</formula>
      <formula>9</formula>
    </cfRule>
    <cfRule type="cellIs" dxfId="67" priority="104" operator="between">
      <formula>3</formula>
      <formula>4</formula>
    </cfRule>
    <cfRule type="cellIs" dxfId="66" priority="105" operator="between">
      <formula>1</formula>
      <formula>2</formula>
    </cfRule>
  </conditionalFormatting>
  <conditionalFormatting sqref="P183">
    <cfRule type="cellIs" dxfId="65" priority="100" operator="equal">
      <formula>3</formula>
    </cfRule>
    <cfRule type="cellIs" dxfId="64" priority="101" operator="equal">
      <formula>2</formula>
    </cfRule>
    <cfRule type="cellIs" dxfId="63" priority="102" operator="equal">
      <formula>1</formula>
    </cfRule>
  </conditionalFormatting>
  <conditionalFormatting sqref="Z183">
    <cfRule type="cellIs" dxfId="62" priority="94" operator="between">
      <formula>6</formula>
      <formula>9</formula>
    </cfRule>
    <cfRule type="cellIs" dxfId="61" priority="95" operator="between">
      <formula>3</formula>
      <formula>4</formula>
    </cfRule>
    <cfRule type="cellIs" dxfId="60" priority="96" operator="between">
      <formula>1</formula>
      <formula>2</formula>
    </cfRule>
  </conditionalFormatting>
  <conditionalFormatting sqref="X185">
    <cfRule type="cellIs" dxfId="59" priority="43" operator="equal">
      <formula>3</formula>
    </cfRule>
    <cfRule type="cellIs" dxfId="58" priority="44" operator="equal">
      <formula>2</formula>
    </cfRule>
    <cfRule type="cellIs" dxfId="57" priority="45" operator="equal">
      <formula>1</formula>
    </cfRule>
  </conditionalFormatting>
  <conditionalFormatting sqref="O184">
    <cfRule type="cellIs" dxfId="56" priority="91" operator="between">
      <formula>7</formula>
      <formula>16</formula>
    </cfRule>
    <cfRule type="cellIs" dxfId="55" priority="92" operator="between">
      <formula>4</formula>
      <formula>6</formula>
    </cfRule>
    <cfRule type="cellIs" dxfId="54" priority="93" operator="between">
      <formula>1</formula>
      <formula>3</formula>
    </cfRule>
  </conditionalFormatting>
  <conditionalFormatting sqref="W184">
    <cfRule type="cellIs" dxfId="53" priority="88" operator="between">
      <formula>11</formula>
      <formula>15</formula>
    </cfRule>
    <cfRule type="cellIs" dxfId="52" priority="89" operator="between">
      <formula>6</formula>
      <formula>10</formula>
    </cfRule>
    <cfRule type="cellIs" dxfId="51" priority="90" operator="between">
      <formula>0</formula>
      <formula>5</formula>
    </cfRule>
  </conditionalFormatting>
  <conditionalFormatting sqref="Y184">
    <cfRule type="cellIs" dxfId="50" priority="85" operator="between">
      <formula>6</formula>
      <formula>9</formula>
    </cfRule>
    <cfRule type="cellIs" dxfId="49" priority="86" operator="between">
      <formula>3</formula>
      <formula>4</formula>
    </cfRule>
    <cfRule type="cellIs" dxfId="48" priority="87" operator="between">
      <formula>1</formula>
      <formula>2</formula>
    </cfRule>
  </conditionalFormatting>
  <conditionalFormatting sqref="P184">
    <cfRule type="cellIs" dxfId="47" priority="82" operator="equal">
      <formula>3</formula>
    </cfRule>
    <cfRule type="cellIs" dxfId="46" priority="83" operator="equal">
      <formula>2</formula>
    </cfRule>
    <cfRule type="cellIs" dxfId="45" priority="84" operator="equal">
      <formula>1</formula>
    </cfRule>
  </conditionalFormatting>
  <conditionalFormatting sqref="Z184">
    <cfRule type="cellIs" dxfId="44" priority="76" operator="between">
      <formula>6</formula>
      <formula>9</formula>
    </cfRule>
    <cfRule type="cellIs" dxfId="43" priority="77" operator="between">
      <formula>3</formula>
      <formula>4</formula>
    </cfRule>
    <cfRule type="cellIs" dxfId="42" priority="78" operator="between">
      <formula>1</formula>
      <formula>2</formula>
    </cfRule>
  </conditionalFormatting>
  <conditionalFormatting sqref="O185">
    <cfRule type="cellIs" dxfId="41" priority="55" operator="between">
      <formula>7</formula>
      <formula>16</formula>
    </cfRule>
    <cfRule type="cellIs" dxfId="40" priority="56" operator="between">
      <formula>4</formula>
      <formula>6</formula>
    </cfRule>
    <cfRule type="cellIs" dxfId="39" priority="57" operator="between">
      <formula>1</formula>
      <formula>3</formula>
    </cfRule>
  </conditionalFormatting>
  <conditionalFormatting sqref="W185">
    <cfRule type="cellIs" dxfId="38" priority="52" operator="between">
      <formula>11</formula>
      <formula>15</formula>
    </cfRule>
    <cfRule type="cellIs" dxfId="37" priority="53" operator="between">
      <formula>6</formula>
      <formula>10</formula>
    </cfRule>
    <cfRule type="cellIs" dxfId="36" priority="54" operator="between">
      <formula>0</formula>
      <formula>5</formula>
    </cfRule>
  </conditionalFormatting>
  <conditionalFormatting sqref="Y185">
    <cfRule type="cellIs" dxfId="35" priority="49" operator="between">
      <formula>6</formula>
      <formula>9</formula>
    </cfRule>
    <cfRule type="cellIs" dxfId="34" priority="50" operator="between">
      <formula>3</formula>
      <formula>4</formula>
    </cfRule>
    <cfRule type="cellIs" dxfId="33" priority="51" operator="between">
      <formula>1</formula>
      <formula>2</formula>
    </cfRule>
  </conditionalFormatting>
  <conditionalFormatting sqref="P185">
    <cfRule type="cellIs" dxfId="32" priority="46" operator="equal">
      <formula>3</formula>
    </cfRule>
    <cfRule type="cellIs" dxfId="31" priority="47" operator="equal">
      <formula>2</formula>
    </cfRule>
    <cfRule type="cellIs" dxfId="30" priority="48" operator="equal">
      <formula>1</formula>
    </cfRule>
  </conditionalFormatting>
  <conditionalFormatting sqref="Z185">
    <cfRule type="cellIs" dxfId="29" priority="40" operator="between">
      <formula>6</formula>
      <formula>9</formula>
    </cfRule>
    <cfRule type="cellIs" dxfId="28" priority="41" operator="between">
      <formula>3</formula>
      <formula>4</formula>
    </cfRule>
    <cfRule type="cellIs" dxfId="27" priority="42" operator="between">
      <formula>1</formula>
      <formula>2</formula>
    </cfRule>
  </conditionalFormatting>
  <conditionalFormatting sqref="Z3:Z60">
    <cfRule type="cellIs" dxfId="26" priority="31" operator="between">
      <formula>6</formula>
      <formula>9</formula>
    </cfRule>
    <cfRule type="cellIs" dxfId="25" priority="32" operator="between">
      <formula>3</formula>
      <formula>4</formula>
    </cfRule>
    <cfRule type="cellIs" dxfId="24" priority="33" operator="between">
      <formula>1</formula>
      <formula>2</formula>
    </cfRule>
  </conditionalFormatting>
  <conditionalFormatting sqref="O61:O119">
    <cfRule type="cellIs" dxfId="23" priority="22" operator="between">
      <formula>7</formula>
      <formula>16</formula>
    </cfRule>
    <cfRule type="cellIs" dxfId="22" priority="23" operator="between">
      <formula>4</formula>
      <formula>6</formula>
    </cfRule>
    <cfRule type="cellIs" dxfId="21" priority="24" operator="between">
      <formula>1</formula>
      <formula>3</formula>
    </cfRule>
  </conditionalFormatting>
  <conditionalFormatting sqref="W61:W119">
    <cfRule type="cellIs" dxfId="20" priority="19" operator="between">
      <formula>11</formula>
      <formula>15</formula>
    </cfRule>
    <cfRule type="cellIs" dxfId="19" priority="20" operator="between">
      <formula>6</formula>
      <formula>10</formula>
    </cfRule>
    <cfRule type="cellIs" dxfId="18" priority="21" operator="between">
      <formula>0</formula>
      <formula>5</formula>
    </cfRule>
  </conditionalFormatting>
  <conditionalFormatting sqref="Y61:Z119">
    <cfRule type="cellIs" dxfId="17" priority="16" operator="between">
      <formula>6</formula>
      <formula>9</formula>
    </cfRule>
    <cfRule type="cellIs" dxfId="16" priority="17" operator="between">
      <formula>3</formula>
      <formula>4</formula>
    </cfRule>
    <cfRule type="cellIs" dxfId="15" priority="18" operator="between">
      <formula>1</formula>
      <formula>2</formula>
    </cfRule>
  </conditionalFormatting>
  <conditionalFormatting sqref="P61:P119 X61:X119">
    <cfRule type="cellIs" dxfId="14" priority="13" operator="equal">
      <formula>3</formula>
    </cfRule>
    <cfRule type="cellIs" dxfId="13" priority="14" operator="equal">
      <formula>2</formula>
    </cfRule>
    <cfRule type="cellIs" dxfId="12" priority="15" operator="equal">
      <formula>1</formula>
    </cfRule>
  </conditionalFormatting>
  <conditionalFormatting sqref="O186:O218">
    <cfRule type="cellIs" dxfId="11" priority="10" operator="between">
      <formula>7</formula>
      <formula>16</formula>
    </cfRule>
    <cfRule type="cellIs" dxfId="10" priority="11" operator="between">
      <formula>4</formula>
      <formula>6</formula>
    </cfRule>
    <cfRule type="cellIs" dxfId="9" priority="12" operator="between">
      <formula>1</formula>
      <formula>3</formula>
    </cfRule>
  </conditionalFormatting>
  <conditionalFormatting sqref="W186:W218">
    <cfRule type="cellIs" dxfId="8" priority="7" operator="between">
      <formula>11</formula>
      <formula>15</formula>
    </cfRule>
    <cfRule type="cellIs" dxfId="7" priority="8" operator="between">
      <formula>6</formula>
      <formula>10</formula>
    </cfRule>
    <cfRule type="cellIs" dxfId="6" priority="9" operator="between">
      <formula>0</formula>
      <formula>5</formula>
    </cfRule>
  </conditionalFormatting>
  <conditionalFormatting sqref="Y186:Z218">
    <cfRule type="cellIs" dxfId="5" priority="4" operator="between">
      <formula>6</formula>
      <formula>9</formula>
    </cfRule>
    <cfRule type="cellIs" dxfId="4" priority="5" operator="between">
      <formula>3</formula>
      <formula>4</formula>
    </cfRule>
    <cfRule type="cellIs" dxfId="3" priority="6" operator="between">
      <formula>1</formula>
      <formula>2</formula>
    </cfRule>
  </conditionalFormatting>
  <conditionalFormatting sqref="P186:P218 X186:X218">
    <cfRule type="cellIs" dxfId="2" priority="1" operator="equal">
      <formula>3</formula>
    </cfRule>
    <cfRule type="cellIs" dxfId="1" priority="2" operator="equal">
      <formula>2</formula>
    </cfRule>
    <cfRule type="cellIs" dxfId="0" priority="3" operator="equal">
      <formula>1</formula>
    </cfRule>
  </conditionalFormatting>
  <pageMargins left="0.78749999999999998" right="0.78749999999999998" top="0.36875000000000002" bottom="0.42847222222222198" header="0.51180555555555496" footer="0.51180555555555496"/>
  <pageSetup paperSize="8" scale="29" fitToHeight="0" orientation="landscape"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PARAMETRES!$A$2:$A$17</xm:f>
          </x14:formula1>
          <xm:sqref>A3:A60 A120:A185 A219:A412</xm:sqref>
        </x14:dataValidation>
        <x14:dataValidation type="list" allowBlank="1" showInputMessage="1" showErrorMessage="1">
          <x14:formula1>
            <xm:f>PARAMETRES!$C$2:$C$5</xm:f>
          </x14:formula1>
          <xm:sqref>M3:M60 M120:M185 M219:M412</xm:sqref>
        </x14:dataValidation>
        <x14:dataValidation type="list" allowBlank="1" showInputMessage="1" showErrorMessage="1">
          <x14:formula1>
            <xm:f>PARAMETRES!$D$2:$D$5</xm:f>
          </x14:formula1>
          <xm:sqref>N3:N60 N120:N185 N219:N412</xm:sqref>
        </x14:dataValidation>
        <x14:dataValidation type="list" allowBlank="1" showInputMessage="1" showErrorMessage="1">
          <x14:formula1>
            <xm:f>PARAMETRES!$E$2:$E$7</xm:f>
          </x14:formula1>
          <xm:sqref>V3:V60 R3:R60 T3:T60 R120:R185 T120:T185 R219:R412 V219:V412 T219:T412 V120:V185 R93 T93 V93</xm:sqref>
        </x14:dataValidation>
        <x14:dataValidation type="list" allowBlank="1" showInputMessage="1" showErrorMessage="1">
          <x14:formula1>
            <xm:f>PARAMETRES!$G$2:$G$6</xm:f>
          </x14:formula1>
          <xm:sqref>E3:E60 E120:E412</xm:sqref>
        </x14:dataValidation>
        <x14:dataValidation type="list" allowBlank="1" showInputMessage="1" showErrorMessage="1">
          <x14:formula1>
            <xm:f>PARAMETRES!$B$2:$B$7</xm:f>
          </x14:formula1>
          <xm:sqref>D3:D60 D120:D185 D219:D412</xm:sqref>
        </x14:dataValidation>
        <x14:dataValidation type="list" allowBlank="1" showInputMessage="1" showErrorMessage="1">
          <x14:formula1>
            <xm:f>'U:\AGCPT\CONTROLE INTERNE\[Copie de Cartographie des risques Lyon 2 - vt Nadine2.xlsx]PARAMETRES'!#REF!</xm:f>
          </x14:formula1>
          <xm:sqref>A61:A119 M61:N119 R94:R119 D61:H119 T94:T119 R61:R92 T61:T92 V61:V92 V94:V119</xm:sqref>
        </x14:dataValidation>
        <x14:dataValidation type="list" allowBlank="1" showInputMessage="1" showErrorMessage="1">
          <x14:formula1>
            <xm:f>'U:\AGCPT\RECETTE-COMPTA\[Cartographie des risques Lyon 2 - R.O- Parc immobilier.xlsx]PARAMETRES'!#REF!</xm:f>
          </x14:formula1>
          <xm:sqref>D186:D218 A186:A218 M186:N218 V186:V218 R186:R218 T186:T218</xm:sqref>
        </x14:dataValidation>
        <x14:dataValidation type="list" allowBlank="1" showInputMessage="1" showErrorMessage="1">
          <x14:formula1>
            <xm:f>PARAMETRES!$H$2:$H$23</xm:f>
          </x14:formula1>
          <xm:sqref>F3:H60 F120:H412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3:B11"/>
  <sheetViews>
    <sheetView zoomScaleNormal="100" workbookViewId="0">
      <selection activeCell="B22" sqref="B22"/>
    </sheetView>
  </sheetViews>
  <sheetFormatPr baseColWidth="10" defaultRowHeight="15" x14ac:dyDescent="0.25"/>
  <cols>
    <col min="1" max="1" width="22.140625" bestFit="1" customWidth="1"/>
    <col min="2" max="2" width="39.42578125" bestFit="1" customWidth="1"/>
  </cols>
  <sheetData>
    <row r="3" spans="1:2" x14ac:dyDescent="0.25">
      <c r="A3" s="61" t="s">
        <v>1012</v>
      </c>
      <c r="B3" t="s">
        <v>1014</v>
      </c>
    </row>
    <row r="4" spans="1:2" x14ac:dyDescent="0.25">
      <c r="A4" s="62" t="s">
        <v>50</v>
      </c>
      <c r="B4" s="63">
        <v>231</v>
      </c>
    </row>
    <row r="5" spans="1:2" x14ac:dyDescent="0.25">
      <c r="A5" s="62" t="s">
        <v>441</v>
      </c>
      <c r="B5" s="63">
        <v>97</v>
      </c>
    </row>
    <row r="6" spans="1:2" x14ac:dyDescent="0.25">
      <c r="A6" s="62" t="s">
        <v>200</v>
      </c>
      <c r="B6" s="63">
        <v>25</v>
      </c>
    </row>
    <row r="7" spans="1:2" x14ac:dyDescent="0.25">
      <c r="A7" s="62" t="s">
        <v>240</v>
      </c>
      <c r="B7" s="63">
        <v>117</v>
      </c>
    </row>
    <row r="8" spans="1:2" x14ac:dyDescent="0.25">
      <c r="A8" s="62" t="s">
        <v>201</v>
      </c>
      <c r="B8" s="63">
        <v>174</v>
      </c>
    </row>
    <row r="9" spans="1:2" x14ac:dyDescent="0.25">
      <c r="A9" s="62" t="s">
        <v>438</v>
      </c>
      <c r="B9" s="63">
        <v>193</v>
      </c>
    </row>
    <row r="10" spans="1:2" x14ac:dyDescent="0.25">
      <c r="A10" s="62" t="s">
        <v>1716</v>
      </c>
      <c r="B10" s="63">
        <v>217</v>
      </c>
    </row>
    <row r="11" spans="1:2" x14ac:dyDescent="0.25">
      <c r="A11" s="62" t="s">
        <v>1013</v>
      </c>
      <c r="B11" s="63">
        <v>1054</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B26"/>
  <sheetViews>
    <sheetView zoomScale="115" zoomScaleNormal="115" workbookViewId="0">
      <selection activeCell="C26" sqref="C26"/>
    </sheetView>
  </sheetViews>
  <sheetFormatPr baseColWidth="10" defaultRowHeight="15" x14ac:dyDescent="0.25"/>
  <cols>
    <col min="1" max="1" width="77.85546875" bestFit="1" customWidth="1"/>
    <col min="2" max="2" width="39.42578125" bestFit="1" customWidth="1"/>
  </cols>
  <sheetData>
    <row r="1" spans="1:2" x14ac:dyDescent="0.25">
      <c r="A1" s="61" t="s">
        <v>133</v>
      </c>
      <c r="B1" t="s">
        <v>1716</v>
      </c>
    </row>
    <row r="3" spans="1:2" x14ac:dyDescent="0.25">
      <c r="A3" s="61" t="s">
        <v>1012</v>
      </c>
      <c r="B3" t="s">
        <v>1014</v>
      </c>
    </row>
    <row r="4" spans="1:2" x14ac:dyDescent="0.25">
      <c r="A4" s="62" t="s">
        <v>41</v>
      </c>
      <c r="B4" s="63">
        <v>6</v>
      </c>
    </row>
    <row r="5" spans="1:2" x14ac:dyDescent="0.25">
      <c r="A5" s="62" t="s">
        <v>27</v>
      </c>
      <c r="B5" s="63">
        <v>4</v>
      </c>
    </row>
    <row r="6" spans="1:2" x14ac:dyDescent="0.25">
      <c r="A6" s="62" t="s">
        <v>29</v>
      </c>
      <c r="B6" s="63">
        <v>3</v>
      </c>
    </row>
    <row r="7" spans="1:2" x14ac:dyDescent="0.25">
      <c r="A7" s="62" t="s">
        <v>25</v>
      </c>
      <c r="B7" s="63">
        <v>9</v>
      </c>
    </row>
    <row r="8" spans="1:2" x14ac:dyDescent="0.25">
      <c r="A8" s="62" t="s">
        <v>32</v>
      </c>
      <c r="B8" s="63">
        <v>12</v>
      </c>
    </row>
    <row r="9" spans="1:2" x14ac:dyDescent="0.25">
      <c r="A9" s="62" t="s">
        <v>33</v>
      </c>
      <c r="B9" s="63">
        <v>6</v>
      </c>
    </row>
    <row r="10" spans="1:2" x14ac:dyDescent="0.25">
      <c r="A10" s="62" t="s">
        <v>34</v>
      </c>
      <c r="B10" s="63">
        <v>3</v>
      </c>
    </row>
    <row r="11" spans="1:2" x14ac:dyDescent="0.25">
      <c r="A11" s="62" t="s">
        <v>164</v>
      </c>
      <c r="B11" s="63">
        <v>38</v>
      </c>
    </row>
    <row r="12" spans="1:2" x14ac:dyDescent="0.25">
      <c r="A12" s="62" t="s">
        <v>28</v>
      </c>
      <c r="B12" s="63">
        <v>18</v>
      </c>
    </row>
    <row r="13" spans="1:2" x14ac:dyDescent="0.25">
      <c r="A13" s="62" t="s">
        <v>36</v>
      </c>
      <c r="B13" s="63">
        <v>21</v>
      </c>
    </row>
    <row r="14" spans="1:2" x14ac:dyDescent="0.25">
      <c r="A14" s="62" t="s">
        <v>30</v>
      </c>
      <c r="B14" s="63">
        <v>12</v>
      </c>
    </row>
    <row r="15" spans="1:2" x14ac:dyDescent="0.25">
      <c r="A15" s="62" t="s">
        <v>26</v>
      </c>
      <c r="B15" s="63">
        <v>10</v>
      </c>
    </row>
    <row r="16" spans="1:2" x14ac:dyDescent="0.25">
      <c r="A16" s="62" t="s">
        <v>24</v>
      </c>
      <c r="B16" s="63">
        <v>8</v>
      </c>
    </row>
    <row r="17" spans="1:2" x14ac:dyDescent="0.25">
      <c r="A17" s="62" t="s">
        <v>40</v>
      </c>
      <c r="B17" s="63">
        <v>2</v>
      </c>
    </row>
    <row r="18" spans="1:2" x14ac:dyDescent="0.25">
      <c r="A18" s="62" t="s">
        <v>37</v>
      </c>
      <c r="B18" s="63">
        <v>18</v>
      </c>
    </row>
    <row r="19" spans="1:2" x14ac:dyDescent="0.25">
      <c r="A19" s="62" t="s">
        <v>23</v>
      </c>
      <c r="B19" s="63">
        <v>5</v>
      </c>
    </row>
    <row r="20" spans="1:2" x14ac:dyDescent="0.25">
      <c r="A20" s="62" t="s">
        <v>899</v>
      </c>
      <c r="B20" s="63">
        <v>19</v>
      </c>
    </row>
    <row r="21" spans="1:2" x14ac:dyDescent="0.25">
      <c r="A21" s="62" t="s">
        <v>31</v>
      </c>
      <c r="B21" s="63">
        <v>6</v>
      </c>
    </row>
    <row r="22" spans="1:2" x14ac:dyDescent="0.25">
      <c r="A22" s="62" t="s">
        <v>35</v>
      </c>
      <c r="B22" s="63">
        <v>3</v>
      </c>
    </row>
    <row r="23" spans="1:2" x14ac:dyDescent="0.25">
      <c r="A23" s="62" t="s">
        <v>38</v>
      </c>
      <c r="B23" s="63">
        <v>6</v>
      </c>
    </row>
    <row r="24" spans="1:2" x14ac:dyDescent="0.25">
      <c r="A24" s="62" t="s">
        <v>153</v>
      </c>
      <c r="B24" s="63">
        <v>6</v>
      </c>
    </row>
    <row r="25" spans="1:2" x14ac:dyDescent="0.25">
      <c r="A25" s="62" t="s">
        <v>39</v>
      </c>
      <c r="B25" s="63">
        <v>2</v>
      </c>
    </row>
    <row r="26" spans="1:2" x14ac:dyDescent="0.25">
      <c r="A26" s="62" t="s">
        <v>1013</v>
      </c>
      <c r="B26" s="63">
        <v>217</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H25"/>
  <sheetViews>
    <sheetView zoomScale="145" zoomScaleNormal="145" workbookViewId="0">
      <selection activeCell="C5" sqref="C5"/>
    </sheetView>
  </sheetViews>
  <sheetFormatPr baseColWidth="10" defaultColWidth="11.42578125" defaultRowHeight="15" x14ac:dyDescent="0.25"/>
  <cols>
    <col min="1" max="1" width="26.85546875" style="28" customWidth="1"/>
    <col min="2" max="2" width="13" style="28" customWidth="1"/>
    <col min="3" max="3" width="11.42578125" style="28"/>
    <col min="4" max="4" width="24.7109375" style="28" customWidth="1"/>
    <col min="5" max="5" width="11.42578125" style="28"/>
    <col min="6" max="6" width="18.140625" style="28" customWidth="1"/>
    <col min="7" max="7" width="24.140625" style="28" customWidth="1"/>
    <col min="8" max="8" width="29" style="28" customWidth="1"/>
    <col min="9" max="16384" width="11.42578125" style="28"/>
  </cols>
  <sheetData>
    <row r="1" spans="1:8" s="65" customFormat="1" ht="37.5" customHeight="1" x14ac:dyDescent="0.25">
      <c r="A1" s="64" t="s">
        <v>49</v>
      </c>
      <c r="B1" s="64" t="s">
        <v>139</v>
      </c>
      <c r="C1" s="64" t="s">
        <v>109</v>
      </c>
      <c r="D1" s="64" t="s">
        <v>1002</v>
      </c>
      <c r="E1" s="64" t="s">
        <v>1043</v>
      </c>
      <c r="F1" s="64" t="s">
        <v>1003</v>
      </c>
      <c r="G1" s="64" t="s">
        <v>1048</v>
      </c>
      <c r="H1" s="64" t="s">
        <v>1054</v>
      </c>
    </row>
    <row r="2" spans="1:8" x14ac:dyDescent="0.25">
      <c r="A2" s="28" t="s">
        <v>50</v>
      </c>
      <c r="B2" s="28" t="s">
        <v>1530</v>
      </c>
      <c r="C2" s="28">
        <v>1</v>
      </c>
      <c r="D2" s="28">
        <v>1</v>
      </c>
      <c r="E2" s="28">
        <v>0</v>
      </c>
      <c r="F2" s="28">
        <v>1</v>
      </c>
      <c r="G2" s="28" t="s">
        <v>1049</v>
      </c>
      <c r="H2" s="28" t="s">
        <v>1055</v>
      </c>
    </row>
    <row r="3" spans="1:8" x14ac:dyDescent="0.25">
      <c r="A3" s="28" t="s">
        <v>1716</v>
      </c>
      <c r="B3" s="28" t="s">
        <v>82</v>
      </c>
      <c r="C3" s="28">
        <v>2</v>
      </c>
      <c r="D3" s="28">
        <v>2</v>
      </c>
      <c r="E3" s="28">
        <v>1</v>
      </c>
      <c r="F3" s="28">
        <v>2</v>
      </c>
      <c r="G3" s="28" t="s">
        <v>1050</v>
      </c>
      <c r="H3" s="28" t="s">
        <v>1062</v>
      </c>
    </row>
    <row r="4" spans="1:8" x14ac:dyDescent="0.25">
      <c r="A4" s="28" t="s">
        <v>200</v>
      </c>
      <c r="B4" s="28" t="s">
        <v>271</v>
      </c>
      <c r="C4" s="28">
        <v>3</v>
      </c>
      <c r="D4" s="28">
        <v>3</v>
      </c>
      <c r="E4" s="28">
        <v>2</v>
      </c>
      <c r="F4" s="28">
        <v>3</v>
      </c>
      <c r="G4" s="28" t="s">
        <v>1051</v>
      </c>
      <c r="H4" s="28" t="s">
        <v>1614</v>
      </c>
    </row>
    <row r="5" spans="1:8" x14ac:dyDescent="0.25">
      <c r="A5" s="28" t="s">
        <v>201</v>
      </c>
      <c r="B5" s="28" t="s">
        <v>83</v>
      </c>
      <c r="C5" s="28">
        <v>4</v>
      </c>
      <c r="D5" s="28">
        <v>4</v>
      </c>
      <c r="E5" s="28">
        <v>3</v>
      </c>
      <c r="G5" s="28" t="s">
        <v>1052</v>
      </c>
      <c r="H5" s="28" t="s">
        <v>1584</v>
      </c>
    </row>
    <row r="6" spans="1:8" x14ac:dyDescent="0.25">
      <c r="A6" s="28" t="s">
        <v>291</v>
      </c>
      <c r="B6" s="28" t="s">
        <v>1531</v>
      </c>
      <c r="E6" s="28">
        <v>4</v>
      </c>
      <c r="G6" s="28" t="s">
        <v>1053</v>
      </c>
      <c r="H6" s="28" t="s">
        <v>1058</v>
      </c>
    </row>
    <row r="7" spans="1:8" x14ac:dyDescent="0.25">
      <c r="A7" s="28" t="s">
        <v>294</v>
      </c>
      <c r="E7" s="28">
        <v>5</v>
      </c>
      <c r="H7" s="28" t="s">
        <v>1060</v>
      </c>
    </row>
    <row r="8" spans="1:8" x14ac:dyDescent="0.25">
      <c r="A8" s="28" t="s">
        <v>439</v>
      </c>
      <c r="H8" s="28" t="s">
        <v>1061</v>
      </c>
    </row>
    <row r="9" spans="1:8" x14ac:dyDescent="0.25">
      <c r="A9" s="28" t="s">
        <v>440</v>
      </c>
      <c r="H9" s="28" t="s">
        <v>1059</v>
      </c>
    </row>
    <row r="10" spans="1:8" x14ac:dyDescent="0.25">
      <c r="A10" s="28" t="s">
        <v>441</v>
      </c>
      <c r="H10" s="28" t="s">
        <v>1645</v>
      </c>
    </row>
    <row r="11" spans="1:8" x14ac:dyDescent="0.25">
      <c r="A11" s="28" t="s">
        <v>898</v>
      </c>
      <c r="H11" s="28" t="s">
        <v>1256</v>
      </c>
    </row>
    <row r="12" spans="1:8" x14ac:dyDescent="0.25">
      <c r="A12" s="28" t="s">
        <v>438</v>
      </c>
      <c r="H12" s="28" t="s">
        <v>1066</v>
      </c>
    </row>
    <row r="13" spans="1:8" x14ac:dyDescent="0.25">
      <c r="A13" s="28" t="s">
        <v>240</v>
      </c>
      <c r="H13" s="77" t="s">
        <v>1085</v>
      </c>
    </row>
    <row r="14" spans="1:8" x14ac:dyDescent="0.25">
      <c r="H14" s="28" t="s">
        <v>1071</v>
      </c>
    </row>
    <row r="15" spans="1:8" x14ac:dyDescent="0.25">
      <c r="H15" s="28" t="s">
        <v>1070</v>
      </c>
    </row>
    <row r="16" spans="1:8" x14ac:dyDescent="0.25">
      <c r="H16" s="28" t="s">
        <v>1069</v>
      </c>
    </row>
    <row r="17" spans="8:8" x14ac:dyDescent="0.25">
      <c r="H17" s="28" t="s">
        <v>1067</v>
      </c>
    </row>
    <row r="18" spans="8:8" x14ac:dyDescent="0.25">
      <c r="H18" s="28" t="s">
        <v>1068</v>
      </c>
    </row>
    <row r="19" spans="8:8" x14ac:dyDescent="0.25">
      <c r="H19" s="28" t="s">
        <v>1063</v>
      </c>
    </row>
    <row r="20" spans="8:8" x14ac:dyDescent="0.25">
      <c r="H20" s="28" t="s">
        <v>1064</v>
      </c>
    </row>
    <row r="21" spans="8:8" x14ac:dyDescent="0.25">
      <c r="H21" s="28" t="s">
        <v>1640</v>
      </c>
    </row>
    <row r="22" spans="8:8" x14ac:dyDescent="0.25">
      <c r="H22" s="28" t="s">
        <v>1065</v>
      </c>
    </row>
    <row r="23" spans="8:8" x14ac:dyDescent="0.25">
      <c r="H23" s="28" t="s">
        <v>1639</v>
      </c>
    </row>
    <row r="25" spans="8:8" x14ac:dyDescent="0.25">
      <c r="H25" s="28">
        <f>SUBTOTAL(3,H2:H23)-1</f>
        <v>21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C36"/>
  <sheetViews>
    <sheetView zoomScale="190" zoomScaleNormal="190" workbookViewId="0">
      <pane ySplit="1" topLeftCell="A11" activePane="bottomLeft" state="frozen"/>
      <selection pane="bottomLeft" activeCell="C18" sqref="C18"/>
    </sheetView>
  </sheetViews>
  <sheetFormatPr baseColWidth="10" defaultColWidth="11.42578125" defaultRowHeight="15" x14ac:dyDescent="0.25"/>
  <cols>
    <col min="1" max="1" width="37.5703125" style="80" bestFit="1" customWidth="1"/>
    <col min="2" max="2" width="31.5703125" style="80" bestFit="1" customWidth="1"/>
    <col min="3" max="3" width="29.85546875" style="80" customWidth="1"/>
    <col min="4" max="16384" width="11.42578125" style="80"/>
  </cols>
  <sheetData>
    <row r="1" spans="1:3" ht="33.75" customHeight="1" x14ac:dyDescent="0.25">
      <c r="A1" s="82" t="s">
        <v>1086</v>
      </c>
      <c r="B1" s="82" t="s">
        <v>1088</v>
      </c>
      <c r="C1" s="82" t="s">
        <v>1087</v>
      </c>
    </row>
    <row r="2" spans="1:3" ht="15" customHeight="1" x14ac:dyDescent="0.25">
      <c r="A2" s="81" t="s">
        <v>1083</v>
      </c>
      <c r="B2" s="81" t="s">
        <v>1066</v>
      </c>
      <c r="C2" s="79"/>
    </row>
    <row r="3" spans="1:3" x14ac:dyDescent="0.25">
      <c r="A3" s="81" t="s">
        <v>1084</v>
      </c>
      <c r="B3" s="81" t="s">
        <v>1066</v>
      </c>
      <c r="C3" s="79"/>
    </row>
    <row r="4" spans="1:3" x14ac:dyDescent="0.25">
      <c r="A4" s="78" t="s">
        <v>1095</v>
      </c>
      <c r="B4" s="81" t="s">
        <v>1067</v>
      </c>
      <c r="C4" s="79"/>
    </row>
    <row r="5" spans="1:3" x14ac:dyDescent="0.25">
      <c r="A5" s="81" t="s">
        <v>1074</v>
      </c>
      <c r="B5" s="81" t="s">
        <v>1073</v>
      </c>
      <c r="C5" s="79"/>
    </row>
    <row r="6" spans="1:3" x14ac:dyDescent="0.25">
      <c r="A6" s="81" t="s">
        <v>1075</v>
      </c>
      <c r="B6" s="81" t="s">
        <v>1073</v>
      </c>
      <c r="C6" s="79"/>
    </row>
    <row r="7" spans="1:3" x14ac:dyDescent="0.25">
      <c r="A7" s="81" t="s">
        <v>1076</v>
      </c>
      <c r="B7" s="81" t="s">
        <v>1073</v>
      </c>
      <c r="C7" s="79"/>
    </row>
    <row r="8" spans="1:3" x14ac:dyDescent="0.25">
      <c r="A8" s="81" t="s">
        <v>1077</v>
      </c>
      <c r="B8" s="81" t="s">
        <v>1073</v>
      </c>
      <c r="C8" s="79"/>
    </row>
    <row r="9" spans="1:3" x14ac:dyDescent="0.25">
      <c r="A9" s="81" t="s">
        <v>1078</v>
      </c>
      <c r="B9" s="81" t="s">
        <v>1073</v>
      </c>
      <c r="C9" s="79"/>
    </row>
    <row r="10" spans="1:3" x14ac:dyDescent="0.25">
      <c r="A10" s="81" t="s">
        <v>1114</v>
      </c>
      <c r="B10" s="81" t="s">
        <v>1068</v>
      </c>
      <c r="C10" s="79"/>
    </row>
    <row r="11" spans="1:3" x14ac:dyDescent="0.25">
      <c r="A11" s="81" t="s">
        <v>1115</v>
      </c>
      <c r="B11" s="81" t="s">
        <v>1068</v>
      </c>
      <c r="C11" s="79"/>
    </row>
    <row r="12" spans="1:3" x14ac:dyDescent="0.25">
      <c r="A12" s="81" t="s">
        <v>1116</v>
      </c>
      <c r="B12" s="81" t="s">
        <v>1068</v>
      </c>
      <c r="C12" s="79"/>
    </row>
    <row r="13" spans="1:3" ht="30" x14ac:dyDescent="0.25">
      <c r="A13" s="78" t="s">
        <v>1072</v>
      </c>
      <c r="B13" s="81" t="s">
        <v>1069</v>
      </c>
      <c r="C13" s="79"/>
    </row>
    <row r="14" spans="1:3" x14ac:dyDescent="0.25">
      <c r="A14" s="81" t="s">
        <v>1097</v>
      </c>
      <c r="B14" s="81" t="s">
        <v>1096</v>
      </c>
      <c r="C14" s="79"/>
    </row>
    <row r="15" spans="1:3" x14ac:dyDescent="0.25">
      <c r="A15" s="81" t="s">
        <v>1098</v>
      </c>
      <c r="B15" s="81" t="s">
        <v>1096</v>
      </c>
      <c r="C15" s="79"/>
    </row>
    <row r="16" spans="1:3" x14ac:dyDescent="0.25">
      <c r="A16" s="81" t="s">
        <v>1099</v>
      </c>
      <c r="B16" s="81" t="s">
        <v>1096</v>
      </c>
      <c r="C16" s="79"/>
    </row>
    <row r="17" spans="1:3" x14ac:dyDescent="0.25">
      <c r="A17" s="81" t="s">
        <v>1100</v>
      </c>
      <c r="B17" s="81" t="s">
        <v>1096</v>
      </c>
      <c r="C17" s="79"/>
    </row>
    <row r="18" spans="1:3" x14ac:dyDescent="0.25">
      <c r="A18" s="81" t="s">
        <v>1101</v>
      </c>
      <c r="B18" s="81" t="s">
        <v>1096</v>
      </c>
      <c r="C18" s="79"/>
    </row>
    <row r="19" spans="1:3" x14ac:dyDescent="0.25">
      <c r="A19" s="81" t="s">
        <v>1102</v>
      </c>
      <c r="B19" s="81" t="s">
        <v>1096</v>
      </c>
      <c r="C19" s="79"/>
    </row>
    <row r="20" spans="1:3" x14ac:dyDescent="0.25">
      <c r="A20" s="81" t="s">
        <v>1103</v>
      </c>
      <c r="B20" s="81" t="s">
        <v>1096</v>
      </c>
      <c r="C20" s="79"/>
    </row>
    <row r="21" spans="1:3" x14ac:dyDescent="0.25">
      <c r="A21" s="81" t="s">
        <v>1104</v>
      </c>
      <c r="B21" s="81" t="s">
        <v>1096</v>
      </c>
      <c r="C21" s="79"/>
    </row>
    <row r="22" spans="1:3" x14ac:dyDescent="0.25">
      <c r="A22" s="81" t="s">
        <v>1105</v>
      </c>
      <c r="B22" s="81" t="s">
        <v>1096</v>
      </c>
      <c r="C22" s="79"/>
    </row>
    <row r="23" spans="1:3" x14ac:dyDescent="0.25">
      <c r="A23" s="81" t="s">
        <v>1106</v>
      </c>
      <c r="B23" s="81" t="s">
        <v>1096</v>
      </c>
      <c r="C23" s="79"/>
    </row>
    <row r="24" spans="1:3" x14ac:dyDescent="0.25">
      <c r="A24" s="81" t="s">
        <v>1107</v>
      </c>
      <c r="B24" s="81" t="s">
        <v>1096</v>
      </c>
      <c r="C24" s="79"/>
    </row>
    <row r="25" spans="1:3" x14ac:dyDescent="0.25">
      <c r="A25" s="81" t="s">
        <v>1108</v>
      </c>
      <c r="B25" s="81" t="s">
        <v>1096</v>
      </c>
      <c r="C25" s="79"/>
    </row>
    <row r="26" spans="1:3" x14ac:dyDescent="0.25">
      <c r="A26" s="81" t="s">
        <v>1109</v>
      </c>
      <c r="B26" s="81" t="s">
        <v>1096</v>
      </c>
      <c r="C26" s="79"/>
    </row>
    <row r="27" spans="1:3" x14ac:dyDescent="0.25">
      <c r="A27" s="81" t="s">
        <v>1110</v>
      </c>
      <c r="B27" s="81" t="s">
        <v>1096</v>
      </c>
      <c r="C27" s="79"/>
    </row>
    <row r="28" spans="1:3" x14ac:dyDescent="0.25">
      <c r="A28" s="81" t="s">
        <v>1111</v>
      </c>
      <c r="B28" s="81" t="s">
        <v>1096</v>
      </c>
      <c r="C28" s="79"/>
    </row>
    <row r="29" spans="1:3" x14ac:dyDescent="0.25">
      <c r="A29" s="81" t="s">
        <v>1112</v>
      </c>
      <c r="B29" s="81" t="s">
        <v>1096</v>
      </c>
      <c r="C29" s="79"/>
    </row>
    <row r="30" spans="1:3" x14ac:dyDescent="0.25">
      <c r="A30" s="81" t="s">
        <v>1113</v>
      </c>
      <c r="B30" s="81" t="s">
        <v>1096</v>
      </c>
      <c r="C30" s="79"/>
    </row>
    <row r="31" spans="1:3" x14ac:dyDescent="0.25">
      <c r="A31" s="81" t="s">
        <v>1079</v>
      </c>
      <c r="B31" s="81" t="s">
        <v>1071</v>
      </c>
      <c r="C31" s="79"/>
    </row>
    <row r="32" spans="1:3" x14ac:dyDescent="0.25">
      <c r="A32" s="81" t="s">
        <v>1080</v>
      </c>
      <c r="B32" s="81" t="s">
        <v>1071</v>
      </c>
      <c r="C32" s="79"/>
    </row>
    <row r="33" spans="1:3" x14ac:dyDescent="0.25">
      <c r="A33" s="81" t="s">
        <v>1556</v>
      </c>
      <c r="B33" s="81" t="s">
        <v>1071</v>
      </c>
      <c r="C33" s="79"/>
    </row>
    <row r="34" spans="1:3" x14ac:dyDescent="0.25">
      <c r="A34" s="81" t="s">
        <v>1557</v>
      </c>
      <c r="B34" s="81" t="s">
        <v>1071</v>
      </c>
      <c r="C34" s="79"/>
    </row>
    <row r="35" spans="1:3" x14ac:dyDescent="0.25">
      <c r="A35" s="81" t="s">
        <v>1081</v>
      </c>
      <c r="B35" s="81" t="s">
        <v>1071</v>
      </c>
      <c r="C35" s="79"/>
    </row>
    <row r="36" spans="1:3" x14ac:dyDescent="0.25">
      <c r="A36" s="81" t="s">
        <v>1082</v>
      </c>
      <c r="B36" s="81" t="s">
        <v>1071</v>
      </c>
      <c r="C36" s="79"/>
    </row>
  </sheetData>
  <autoFilter ref="A1:C1">
    <sortState ref="A2:C36">
      <sortCondition ref="B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E85"/>
  <sheetViews>
    <sheetView zoomScale="145" zoomScaleNormal="145" workbookViewId="0">
      <selection activeCell="B27" sqref="B27"/>
    </sheetView>
  </sheetViews>
  <sheetFormatPr baseColWidth="10" defaultRowHeight="15" x14ac:dyDescent="0.25"/>
  <cols>
    <col min="1" max="1" width="142.5703125" customWidth="1"/>
    <col min="2" max="2" width="20.85546875" customWidth="1"/>
    <col min="3" max="3" width="15.7109375" customWidth="1"/>
    <col min="4" max="4" width="21.7109375" customWidth="1"/>
    <col min="5" max="5" width="86" customWidth="1"/>
  </cols>
  <sheetData>
    <row r="1" spans="1:5" x14ac:dyDescent="0.25">
      <c r="A1" s="246" t="s">
        <v>1120</v>
      </c>
      <c r="B1" s="249" t="s">
        <v>1121</v>
      </c>
      <c r="C1" s="250"/>
      <c r="D1" s="250"/>
      <c r="E1" s="246" t="s">
        <v>1091</v>
      </c>
    </row>
    <row r="2" spans="1:5" x14ac:dyDescent="0.25">
      <c r="A2" s="247"/>
      <c r="B2" s="251" t="s">
        <v>1088</v>
      </c>
      <c r="C2" s="252"/>
      <c r="D2" s="85" t="s">
        <v>1087</v>
      </c>
      <c r="E2" s="247"/>
    </row>
    <row r="3" spans="1:5" x14ac:dyDescent="0.25">
      <c r="A3" s="248"/>
      <c r="B3" s="86" t="s">
        <v>1122</v>
      </c>
      <c r="C3" s="86" t="s">
        <v>1123</v>
      </c>
      <c r="D3" s="86" t="s">
        <v>1124</v>
      </c>
      <c r="E3" s="248"/>
    </row>
    <row r="4" spans="1:5" x14ac:dyDescent="0.25">
      <c r="A4" s="87" t="s">
        <v>1125</v>
      </c>
      <c r="B4" s="88"/>
      <c r="C4" s="88"/>
      <c r="D4" s="88"/>
      <c r="E4" s="89"/>
    </row>
    <row r="5" spans="1:5" x14ac:dyDescent="0.25">
      <c r="A5" s="90" t="s">
        <v>1126</v>
      </c>
      <c r="B5" s="91"/>
      <c r="C5" s="91"/>
      <c r="D5" s="91"/>
      <c r="E5" s="92"/>
    </row>
    <row r="6" spans="1:5" x14ac:dyDescent="0.25">
      <c r="A6" s="93" t="s">
        <v>1127</v>
      </c>
      <c r="B6" s="94" t="s">
        <v>1128</v>
      </c>
      <c r="C6" s="95" t="s">
        <v>1129</v>
      </c>
      <c r="D6" s="94" t="s">
        <v>1130</v>
      </c>
      <c r="E6" s="96" t="s">
        <v>1131</v>
      </c>
    </row>
    <row r="7" spans="1:5" x14ac:dyDescent="0.25">
      <c r="A7" s="93" t="s">
        <v>1132</v>
      </c>
      <c r="B7" s="94" t="s">
        <v>1130</v>
      </c>
      <c r="C7" s="95" t="s">
        <v>1129</v>
      </c>
      <c r="D7" s="94" t="s">
        <v>1128</v>
      </c>
      <c r="E7" s="96" t="s">
        <v>1131</v>
      </c>
    </row>
    <row r="8" spans="1:5" x14ac:dyDescent="0.25">
      <c r="A8" s="93" t="s">
        <v>1133</v>
      </c>
      <c r="B8" s="94" t="s">
        <v>1128</v>
      </c>
      <c r="C8" s="95" t="s">
        <v>1129</v>
      </c>
      <c r="D8" s="94" t="s">
        <v>1130</v>
      </c>
      <c r="E8" s="96" t="s">
        <v>1131</v>
      </c>
    </row>
    <row r="9" spans="1:5" x14ac:dyDescent="0.25">
      <c r="A9" s="93" t="s">
        <v>1134</v>
      </c>
      <c r="B9" s="94" t="s">
        <v>1130</v>
      </c>
      <c r="C9" s="95" t="s">
        <v>1129</v>
      </c>
      <c r="D9" s="94" t="s">
        <v>1128</v>
      </c>
      <c r="E9" s="96" t="s">
        <v>1131</v>
      </c>
    </row>
    <row r="10" spans="1:5" x14ac:dyDescent="0.25">
      <c r="A10" s="93" t="s">
        <v>1135</v>
      </c>
      <c r="B10" s="94" t="s">
        <v>1128</v>
      </c>
      <c r="C10" s="95" t="s">
        <v>1129</v>
      </c>
      <c r="D10" s="94" t="s">
        <v>1130</v>
      </c>
      <c r="E10" s="96" t="s">
        <v>1136</v>
      </c>
    </row>
    <row r="11" spans="1:5" x14ac:dyDescent="0.25">
      <c r="A11" s="93" t="s">
        <v>1137</v>
      </c>
      <c r="B11" s="94" t="s">
        <v>1128</v>
      </c>
      <c r="C11" s="95" t="s">
        <v>1129</v>
      </c>
      <c r="D11" s="94" t="s">
        <v>1130</v>
      </c>
      <c r="E11" s="96" t="s">
        <v>1136</v>
      </c>
    </row>
    <row r="12" spans="1:5" x14ac:dyDescent="0.25">
      <c r="A12" s="93" t="s">
        <v>1138</v>
      </c>
      <c r="B12" s="94" t="s">
        <v>1128</v>
      </c>
      <c r="C12" s="95" t="s">
        <v>1129</v>
      </c>
      <c r="D12" s="94" t="s">
        <v>1130</v>
      </c>
      <c r="E12" s="96" t="s">
        <v>1131</v>
      </c>
    </row>
    <row r="13" spans="1:5" x14ac:dyDescent="0.25">
      <c r="A13" s="93" t="s">
        <v>1139</v>
      </c>
      <c r="B13" s="94" t="s">
        <v>1130</v>
      </c>
      <c r="C13" s="95" t="s">
        <v>1129</v>
      </c>
      <c r="D13" s="94" t="s">
        <v>1128</v>
      </c>
      <c r="E13" s="96" t="s">
        <v>1131</v>
      </c>
    </row>
    <row r="14" spans="1:5" x14ac:dyDescent="0.25">
      <c r="A14" s="93" t="s">
        <v>1140</v>
      </c>
      <c r="B14" s="94" t="s">
        <v>1128</v>
      </c>
      <c r="C14" s="95" t="s">
        <v>1129</v>
      </c>
      <c r="D14" s="94" t="s">
        <v>1130</v>
      </c>
      <c r="E14" s="96" t="s">
        <v>1131</v>
      </c>
    </row>
    <row r="15" spans="1:5" x14ac:dyDescent="0.25">
      <c r="A15" s="93" t="s">
        <v>1141</v>
      </c>
      <c r="B15" s="94" t="s">
        <v>1130</v>
      </c>
      <c r="C15" s="95" t="s">
        <v>1129</v>
      </c>
      <c r="D15" s="94" t="s">
        <v>1128</v>
      </c>
      <c r="E15" s="96" t="s">
        <v>1131</v>
      </c>
    </row>
    <row r="16" spans="1:5" x14ac:dyDescent="0.25">
      <c r="A16" s="93" t="s">
        <v>1142</v>
      </c>
      <c r="B16" s="94" t="s">
        <v>1130</v>
      </c>
      <c r="C16" s="95" t="s">
        <v>1129</v>
      </c>
      <c r="D16" s="94" t="s">
        <v>1128</v>
      </c>
      <c r="E16" s="96" t="s">
        <v>1131</v>
      </c>
    </row>
    <row r="17" spans="1:5" x14ac:dyDescent="0.25">
      <c r="A17" s="93" t="s">
        <v>1143</v>
      </c>
      <c r="B17" s="94" t="s">
        <v>1130</v>
      </c>
      <c r="C17" s="95" t="s">
        <v>1129</v>
      </c>
      <c r="D17" s="94" t="s">
        <v>1128</v>
      </c>
      <c r="E17" s="96" t="s">
        <v>1131</v>
      </c>
    </row>
    <row r="18" spans="1:5" x14ac:dyDescent="0.25">
      <c r="A18" s="93" t="s">
        <v>1144</v>
      </c>
      <c r="B18" s="94" t="s">
        <v>1128</v>
      </c>
      <c r="C18" s="95" t="s">
        <v>1129</v>
      </c>
      <c r="D18" s="94" t="s">
        <v>1130</v>
      </c>
      <c r="E18" s="96" t="s">
        <v>1131</v>
      </c>
    </row>
    <row r="19" spans="1:5" ht="25.5" x14ac:dyDescent="0.25">
      <c r="A19" s="93" t="s">
        <v>1145</v>
      </c>
      <c r="B19" s="94" t="s">
        <v>1128</v>
      </c>
      <c r="C19" s="95" t="s">
        <v>1129</v>
      </c>
      <c r="D19" s="94" t="s">
        <v>1130</v>
      </c>
      <c r="E19" s="96" t="s">
        <v>1146</v>
      </c>
    </row>
    <row r="20" spans="1:5" x14ac:dyDescent="0.25">
      <c r="A20" s="93" t="s">
        <v>1147</v>
      </c>
      <c r="B20" s="94" t="s">
        <v>1130</v>
      </c>
      <c r="C20" s="95" t="s">
        <v>1129</v>
      </c>
      <c r="D20" s="94" t="s">
        <v>1128</v>
      </c>
      <c r="E20" s="96" t="s">
        <v>1148</v>
      </c>
    </row>
    <row r="21" spans="1:5" x14ac:dyDescent="0.25">
      <c r="A21" s="93" t="s">
        <v>1149</v>
      </c>
      <c r="B21" s="94" t="s">
        <v>1130</v>
      </c>
      <c r="C21" s="95" t="s">
        <v>1129</v>
      </c>
      <c r="D21" s="94" t="s">
        <v>1128</v>
      </c>
      <c r="E21" s="96" t="s">
        <v>1148</v>
      </c>
    </row>
    <row r="22" spans="1:5" x14ac:dyDescent="0.25">
      <c r="A22" s="93" t="s">
        <v>1150</v>
      </c>
      <c r="B22" s="94" t="s">
        <v>1128</v>
      </c>
      <c r="C22" s="95" t="s">
        <v>1129</v>
      </c>
      <c r="D22" s="94" t="s">
        <v>1130</v>
      </c>
      <c r="E22" s="96" t="s">
        <v>1131</v>
      </c>
    </row>
    <row r="23" spans="1:5" x14ac:dyDescent="0.25">
      <c r="A23" s="93" t="s">
        <v>1151</v>
      </c>
      <c r="B23" s="94" t="s">
        <v>1130</v>
      </c>
      <c r="C23" s="95" t="s">
        <v>1129</v>
      </c>
      <c r="D23" s="94" t="s">
        <v>1128</v>
      </c>
      <c r="E23" s="96" t="s">
        <v>1131</v>
      </c>
    </row>
    <row r="24" spans="1:5" x14ac:dyDescent="0.25">
      <c r="A24" s="90" t="s">
        <v>1152</v>
      </c>
      <c r="B24" s="91"/>
      <c r="C24" s="91"/>
      <c r="D24" s="91"/>
      <c r="E24" s="92"/>
    </row>
    <row r="25" spans="1:5" x14ac:dyDescent="0.25">
      <c r="A25" s="97" t="s">
        <v>1153</v>
      </c>
      <c r="B25" s="94" t="s">
        <v>1128</v>
      </c>
      <c r="C25" s="95" t="s">
        <v>1129</v>
      </c>
      <c r="D25" s="94" t="s">
        <v>1130</v>
      </c>
      <c r="E25" s="96" t="s">
        <v>1154</v>
      </c>
    </row>
    <row r="26" spans="1:5" x14ac:dyDescent="0.25">
      <c r="A26" s="97" t="s">
        <v>1155</v>
      </c>
      <c r="B26" s="94" t="s">
        <v>1130</v>
      </c>
      <c r="C26" s="95" t="s">
        <v>1129</v>
      </c>
      <c r="D26" s="94" t="s">
        <v>1128</v>
      </c>
      <c r="E26" s="96" t="s">
        <v>1154</v>
      </c>
    </row>
    <row r="27" spans="1:5" x14ac:dyDescent="0.25">
      <c r="A27" s="97" t="s">
        <v>1156</v>
      </c>
      <c r="B27" s="94" t="s">
        <v>1128</v>
      </c>
      <c r="C27" s="95" t="s">
        <v>1129</v>
      </c>
      <c r="D27" s="94" t="s">
        <v>1130</v>
      </c>
      <c r="E27" s="96"/>
    </row>
    <row r="28" spans="1:5" x14ac:dyDescent="0.25">
      <c r="A28" s="97" t="s">
        <v>1157</v>
      </c>
      <c r="B28" s="94" t="s">
        <v>1128</v>
      </c>
      <c r="C28" s="95" t="s">
        <v>1158</v>
      </c>
      <c r="D28" s="94" t="s">
        <v>1130</v>
      </c>
      <c r="E28" s="96" t="s">
        <v>1159</v>
      </c>
    </row>
    <row r="29" spans="1:5" x14ac:dyDescent="0.25">
      <c r="A29" s="97" t="s">
        <v>1160</v>
      </c>
      <c r="B29" s="94" t="s">
        <v>1130</v>
      </c>
      <c r="C29" s="95" t="s">
        <v>1158</v>
      </c>
      <c r="D29" s="94" t="s">
        <v>1128</v>
      </c>
      <c r="E29" s="96" t="s">
        <v>1159</v>
      </c>
    </row>
    <row r="30" spans="1:5" x14ac:dyDescent="0.25">
      <c r="A30" s="97" t="s">
        <v>1161</v>
      </c>
      <c r="B30" s="94" t="s">
        <v>1130</v>
      </c>
      <c r="C30" s="95" t="s">
        <v>1129</v>
      </c>
      <c r="D30" s="94" t="s">
        <v>1128</v>
      </c>
      <c r="E30" s="96"/>
    </row>
    <row r="31" spans="1:5" x14ac:dyDescent="0.25">
      <c r="A31" s="97" t="s">
        <v>1162</v>
      </c>
      <c r="B31" s="94" t="s">
        <v>1130</v>
      </c>
      <c r="C31" s="95" t="s">
        <v>1129</v>
      </c>
      <c r="D31" s="94" t="s">
        <v>1128</v>
      </c>
      <c r="E31" s="96"/>
    </row>
    <row r="32" spans="1:5" x14ac:dyDescent="0.25">
      <c r="A32" s="93" t="s">
        <v>1163</v>
      </c>
      <c r="B32" s="94" t="s">
        <v>1128</v>
      </c>
      <c r="C32" s="95" t="s">
        <v>1164</v>
      </c>
      <c r="D32" s="94" t="s">
        <v>1130</v>
      </c>
      <c r="E32" s="96" t="s">
        <v>1165</v>
      </c>
    </row>
    <row r="33" spans="1:5" x14ac:dyDescent="0.25">
      <c r="A33" s="90" t="s">
        <v>1166</v>
      </c>
      <c r="B33" s="91"/>
      <c r="C33" s="91"/>
      <c r="D33" s="91"/>
      <c r="E33" s="98"/>
    </row>
    <row r="34" spans="1:5" x14ac:dyDescent="0.25">
      <c r="A34" s="93" t="s">
        <v>1167</v>
      </c>
      <c r="B34" s="94" t="s">
        <v>1168</v>
      </c>
      <c r="C34" s="95" t="s">
        <v>1169</v>
      </c>
      <c r="D34" s="94"/>
      <c r="E34" s="96" t="s">
        <v>1159</v>
      </c>
    </row>
    <row r="35" spans="1:5" x14ac:dyDescent="0.25">
      <c r="A35" s="93" t="s">
        <v>1170</v>
      </c>
      <c r="B35" s="94" t="s">
        <v>1128</v>
      </c>
      <c r="C35" s="95" t="s">
        <v>1129</v>
      </c>
      <c r="D35" s="94" t="s">
        <v>1130</v>
      </c>
      <c r="E35" s="96" t="s">
        <v>1171</v>
      </c>
    </row>
    <row r="36" spans="1:5" x14ac:dyDescent="0.25">
      <c r="A36" s="93" t="s">
        <v>1172</v>
      </c>
      <c r="B36" s="94" t="s">
        <v>1130</v>
      </c>
      <c r="C36" s="95" t="s">
        <v>1129</v>
      </c>
      <c r="D36" s="94" t="s">
        <v>1128</v>
      </c>
      <c r="E36" s="96" t="s">
        <v>1171</v>
      </c>
    </row>
    <row r="37" spans="1:5" x14ac:dyDescent="0.25">
      <c r="A37" s="93" t="s">
        <v>1173</v>
      </c>
      <c r="B37" s="99" t="s">
        <v>1168</v>
      </c>
      <c r="C37" s="100" t="s">
        <v>1174</v>
      </c>
      <c r="D37" s="99" t="s">
        <v>1175</v>
      </c>
      <c r="E37" s="101" t="s">
        <v>1159</v>
      </c>
    </row>
    <row r="38" spans="1:5" x14ac:dyDescent="0.25">
      <c r="A38" s="90" t="s">
        <v>1176</v>
      </c>
      <c r="B38" s="91"/>
      <c r="C38" s="91"/>
      <c r="D38" s="91"/>
      <c r="E38" s="92"/>
    </row>
    <row r="39" spans="1:5" x14ac:dyDescent="0.25">
      <c r="A39" s="93" t="s">
        <v>1177</v>
      </c>
      <c r="B39" s="94" t="s">
        <v>1168</v>
      </c>
      <c r="C39" s="95" t="s">
        <v>1129</v>
      </c>
      <c r="D39" s="94" t="s">
        <v>1178</v>
      </c>
      <c r="E39" s="102" t="s">
        <v>1179</v>
      </c>
    </row>
    <row r="40" spans="1:5" x14ac:dyDescent="0.25">
      <c r="A40" s="93" t="s">
        <v>1180</v>
      </c>
      <c r="B40" s="94" t="s">
        <v>1128</v>
      </c>
      <c r="C40" s="95" t="s">
        <v>1181</v>
      </c>
      <c r="D40" s="94" t="s">
        <v>1130</v>
      </c>
      <c r="E40" s="102" t="s">
        <v>1171</v>
      </c>
    </row>
    <row r="41" spans="1:5" x14ac:dyDescent="0.25">
      <c r="A41" s="97" t="s">
        <v>1182</v>
      </c>
      <c r="B41" s="94" t="s">
        <v>1128</v>
      </c>
      <c r="C41" s="95" t="s">
        <v>1183</v>
      </c>
      <c r="D41" s="94" t="s">
        <v>1130</v>
      </c>
      <c r="E41" s="96" t="s">
        <v>1171</v>
      </c>
    </row>
    <row r="42" spans="1:5" x14ac:dyDescent="0.25">
      <c r="A42" s="97" t="s">
        <v>1184</v>
      </c>
      <c r="B42" s="94" t="s">
        <v>1130</v>
      </c>
      <c r="C42" s="95" t="s">
        <v>1183</v>
      </c>
      <c r="D42" s="94" t="s">
        <v>1128</v>
      </c>
      <c r="E42" s="96" t="s">
        <v>1171</v>
      </c>
    </row>
    <row r="43" spans="1:5" x14ac:dyDescent="0.25">
      <c r="A43" s="97" t="s">
        <v>1185</v>
      </c>
      <c r="B43" s="94" t="s">
        <v>1128</v>
      </c>
      <c r="C43" s="95" t="s">
        <v>1183</v>
      </c>
      <c r="D43" s="94" t="s">
        <v>1130</v>
      </c>
      <c r="E43" s="96" t="s">
        <v>1171</v>
      </c>
    </row>
    <row r="44" spans="1:5" x14ac:dyDescent="0.25">
      <c r="A44" s="97" t="s">
        <v>1186</v>
      </c>
      <c r="B44" s="94" t="s">
        <v>1130</v>
      </c>
      <c r="C44" s="95" t="s">
        <v>1183</v>
      </c>
      <c r="D44" s="94" t="s">
        <v>1128</v>
      </c>
      <c r="E44" s="96" t="s">
        <v>1171</v>
      </c>
    </row>
    <row r="45" spans="1:5" x14ac:dyDescent="0.25">
      <c r="A45" s="93" t="s">
        <v>1137</v>
      </c>
      <c r="B45" s="94" t="s">
        <v>1128</v>
      </c>
      <c r="C45" s="95" t="s">
        <v>1187</v>
      </c>
      <c r="D45" s="94" t="s">
        <v>1130</v>
      </c>
      <c r="E45" s="96" t="s">
        <v>1188</v>
      </c>
    </row>
    <row r="46" spans="1:5" x14ac:dyDescent="0.25">
      <c r="A46" s="93" t="s">
        <v>1189</v>
      </c>
      <c r="B46" s="94" t="s">
        <v>1168</v>
      </c>
      <c r="C46" s="95" t="s">
        <v>1190</v>
      </c>
      <c r="D46" s="94" t="s">
        <v>1178</v>
      </c>
      <c r="E46" s="102" t="s">
        <v>1191</v>
      </c>
    </row>
    <row r="47" spans="1:5" x14ac:dyDescent="0.25">
      <c r="A47" s="93" t="s">
        <v>1192</v>
      </c>
      <c r="B47" s="94" t="s">
        <v>1168</v>
      </c>
      <c r="C47" s="95" t="s">
        <v>1190</v>
      </c>
      <c r="D47" s="94" t="s">
        <v>1178</v>
      </c>
      <c r="E47" s="102" t="s">
        <v>1191</v>
      </c>
    </row>
    <row r="48" spans="1:5" x14ac:dyDescent="0.25">
      <c r="A48" s="93" t="s">
        <v>1193</v>
      </c>
      <c r="B48" s="99" t="s">
        <v>1194</v>
      </c>
      <c r="C48" s="100" t="s">
        <v>1129</v>
      </c>
      <c r="D48" s="99" t="s">
        <v>1168</v>
      </c>
      <c r="E48" s="103" t="s">
        <v>1195</v>
      </c>
    </row>
    <row r="49" spans="1:5" x14ac:dyDescent="0.25">
      <c r="A49" s="87" t="s">
        <v>1196</v>
      </c>
      <c r="B49" s="104"/>
      <c r="C49" s="105"/>
      <c r="D49" s="104"/>
      <c r="E49" s="106"/>
    </row>
    <row r="50" spans="1:5" x14ac:dyDescent="0.25">
      <c r="A50" s="90" t="s">
        <v>1197</v>
      </c>
      <c r="B50" s="253"/>
      <c r="C50" s="253"/>
      <c r="D50" s="253"/>
      <c r="E50" s="254"/>
    </row>
    <row r="51" spans="1:5" x14ac:dyDescent="0.25">
      <c r="A51" s="93" t="s">
        <v>1198</v>
      </c>
      <c r="B51" s="94" t="s">
        <v>1130</v>
      </c>
      <c r="C51" s="95" t="s">
        <v>1129</v>
      </c>
      <c r="D51" s="94" t="s">
        <v>1128</v>
      </c>
      <c r="E51" s="96" t="s">
        <v>1199</v>
      </c>
    </row>
    <row r="52" spans="1:5" x14ac:dyDescent="0.25">
      <c r="A52" s="93" t="s">
        <v>1200</v>
      </c>
      <c r="B52" s="94" t="s">
        <v>1128</v>
      </c>
      <c r="C52" s="95" t="s">
        <v>1174</v>
      </c>
      <c r="D52" s="94" t="s">
        <v>1130</v>
      </c>
      <c r="E52" s="96" t="s">
        <v>1159</v>
      </c>
    </row>
    <row r="53" spans="1:5" x14ac:dyDescent="0.25">
      <c r="A53" s="93" t="s">
        <v>1201</v>
      </c>
      <c r="B53" s="94" t="s">
        <v>1128</v>
      </c>
      <c r="C53" s="95" t="s">
        <v>1202</v>
      </c>
      <c r="D53" s="94" t="s">
        <v>1130</v>
      </c>
      <c r="E53" s="96" t="s">
        <v>1203</v>
      </c>
    </row>
    <row r="54" spans="1:5" x14ac:dyDescent="0.25">
      <c r="A54" s="93" t="s">
        <v>1204</v>
      </c>
      <c r="B54" s="94" t="s">
        <v>1205</v>
      </c>
      <c r="C54" s="95" t="s">
        <v>1202</v>
      </c>
      <c r="D54" s="94" t="s">
        <v>1130</v>
      </c>
      <c r="E54" s="96" t="s">
        <v>1206</v>
      </c>
    </row>
    <row r="55" spans="1:5" x14ac:dyDescent="0.25">
      <c r="A55" s="93" t="s">
        <v>1207</v>
      </c>
      <c r="B55" s="94" t="s">
        <v>1128</v>
      </c>
      <c r="C55" s="95" t="s">
        <v>1208</v>
      </c>
      <c r="D55" s="94" t="s">
        <v>1168</v>
      </c>
      <c r="E55" s="96" t="s">
        <v>1209</v>
      </c>
    </row>
    <row r="56" spans="1:5" x14ac:dyDescent="0.25">
      <c r="A56" s="93" t="s">
        <v>1210</v>
      </c>
      <c r="B56" s="94" t="s">
        <v>1130</v>
      </c>
      <c r="C56" s="95" t="s">
        <v>1174</v>
      </c>
      <c r="D56" s="94" t="s">
        <v>1128</v>
      </c>
      <c r="E56" s="96" t="s">
        <v>1159</v>
      </c>
    </row>
    <row r="57" spans="1:5" x14ac:dyDescent="0.25">
      <c r="A57" s="93" t="s">
        <v>1211</v>
      </c>
      <c r="B57" s="94" t="s">
        <v>1128</v>
      </c>
      <c r="C57" s="95" t="s">
        <v>1174</v>
      </c>
      <c r="D57" s="94" t="s">
        <v>1130</v>
      </c>
      <c r="E57" s="96" t="s">
        <v>1159</v>
      </c>
    </row>
    <row r="58" spans="1:5" x14ac:dyDescent="0.25">
      <c r="A58" s="93" t="s">
        <v>1212</v>
      </c>
      <c r="B58" s="94" t="s">
        <v>1168</v>
      </c>
      <c r="C58" s="95" t="s">
        <v>1158</v>
      </c>
      <c r="D58" s="94"/>
      <c r="E58" s="96" t="s">
        <v>1213</v>
      </c>
    </row>
    <row r="59" spans="1:5" x14ac:dyDescent="0.25">
      <c r="A59" s="90" t="s">
        <v>1214</v>
      </c>
      <c r="B59" s="91"/>
      <c r="C59" s="91"/>
      <c r="D59" s="91"/>
      <c r="E59" s="92"/>
    </row>
    <row r="60" spans="1:5" ht="25.5" x14ac:dyDescent="0.25">
      <c r="A60" s="93" t="s">
        <v>1215</v>
      </c>
      <c r="B60" s="94" t="s">
        <v>1130</v>
      </c>
      <c r="C60" s="95" t="s">
        <v>1174</v>
      </c>
      <c r="D60" s="94" t="s">
        <v>1128</v>
      </c>
      <c r="E60" s="96" t="s">
        <v>1216</v>
      </c>
    </row>
    <row r="61" spans="1:5" ht="25.5" x14ac:dyDescent="0.25">
      <c r="A61" s="93" t="s">
        <v>1217</v>
      </c>
      <c r="B61" s="94" t="s">
        <v>1128</v>
      </c>
      <c r="C61" s="95" t="s">
        <v>1174</v>
      </c>
      <c r="D61" s="94" t="s">
        <v>1130</v>
      </c>
      <c r="E61" s="96" t="s">
        <v>1216</v>
      </c>
    </row>
    <row r="62" spans="1:5" x14ac:dyDescent="0.25">
      <c r="A62" s="93" t="s">
        <v>1218</v>
      </c>
      <c r="B62" s="94" t="s">
        <v>1130</v>
      </c>
      <c r="C62" s="95" t="s">
        <v>1174</v>
      </c>
      <c r="D62" s="94" t="s">
        <v>1128</v>
      </c>
      <c r="E62" s="96" t="s">
        <v>1159</v>
      </c>
    </row>
    <row r="63" spans="1:5" x14ac:dyDescent="0.25">
      <c r="A63" s="93" t="s">
        <v>1219</v>
      </c>
      <c r="B63" s="94" t="s">
        <v>1128</v>
      </c>
      <c r="C63" s="95" t="s">
        <v>1174</v>
      </c>
      <c r="D63" s="94" t="s">
        <v>1130</v>
      </c>
      <c r="E63" s="96" t="s">
        <v>1159</v>
      </c>
    </row>
    <row r="64" spans="1:5" x14ac:dyDescent="0.25">
      <c r="A64" s="93" t="s">
        <v>1220</v>
      </c>
      <c r="B64" s="94" t="s">
        <v>1168</v>
      </c>
      <c r="C64" s="95"/>
      <c r="D64" s="94"/>
      <c r="E64" s="96"/>
    </row>
    <row r="65" spans="1:5" x14ac:dyDescent="0.25">
      <c r="A65" s="93" t="s">
        <v>1221</v>
      </c>
      <c r="B65" s="94" t="s">
        <v>1168</v>
      </c>
      <c r="C65" s="95" t="s">
        <v>1222</v>
      </c>
      <c r="D65" s="94"/>
      <c r="E65" s="96" t="s">
        <v>1159</v>
      </c>
    </row>
    <row r="66" spans="1:5" x14ac:dyDescent="0.25">
      <c r="A66" s="87" t="s">
        <v>1223</v>
      </c>
      <c r="B66" s="88"/>
      <c r="C66" s="88"/>
      <c r="D66" s="88"/>
      <c r="E66" s="107"/>
    </row>
    <row r="67" spans="1:5" x14ac:dyDescent="0.25">
      <c r="A67" s="93" t="s">
        <v>1224</v>
      </c>
      <c r="B67" s="94" t="s">
        <v>1225</v>
      </c>
      <c r="C67" s="95" t="s">
        <v>1129</v>
      </c>
      <c r="D67" s="94" t="s">
        <v>1130</v>
      </c>
      <c r="E67" s="96" t="s">
        <v>1226</v>
      </c>
    </row>
    <row r="68" spans="1:5" x14ac:dyDescent="0.25">
      <c r="A68" s="93" t="s">
        <v>1227</v>
      </c>
      <c r="B68" s="94" t="s">
        <v>1225</v>
      </c>
      <c r="C68" s="95" t="s">
        <v>1129</v>
      </c>
      <c r="D68" s="94" t="s">
        <v>1128</v>
      </c>
      <c r="E68" s="96" t="s">
        <v>1228</v>
      </c>
    </row>
    <row r="69" spans="1:5" x14ac:dyDescent="0.25">
      <c r="A69" s="93" t="s">
        <v>1229</v>
      </c>
      <c r="B69" s="94" t="s">
        <v>1225</v>
      </c>
      <c r="C69" s="95" t="s">
        <v>1129</v>
      </c>
      <c r="D69" s="94" t="s">
        <v>1130</v>
      </c>
      <c r="E69" s="96" t="s">
        <v>1230</v>
      </c>
    </row>
    <row r="70" spans="1:5" x14ac:dyDescent="0.25">
      <c r="A70" s="93" t="s">
        <v>1231</v>
      </c>
      <c r="B70" s="99" t="s">
        <v>1225</v>
      </c>
      <c r="C70" s="100" t="s">
        <v>1129</v>
      </c>
      <c r="D70" s="99"/>
      <c r="E70" s="103" t="s">
        <v>1232</v>
      </c>
    </row>
    <row r="71" spans="1:5" x14ac:dyDescent="0.25">
      <c r="A71" s="87" t="s">
        <v>1233</v>
      </c>
      <c r="B71" s="88"/>
      <c r="C71" s="88"/>
      <c r="D71" s="88"/>
      <c r="E71" s="107"/>
    </row>
    <row r="72" spans="1:5" x14ac:dyDescent="0.25">
      <c r="A72" s="93" t="s">
        <v>1234</v>
      </c>
      <c r="B72" s="94" t="s">
        <v>1168</v>
      </c>
      <c r="C72" s="95" t="s">
        <v>1158</v>
      </c>
      <c r="D72" s="94"/>
      <c r="E72" s="96" t="s">
        <v>1159</v>
      </c>
    </row>
    <row r="73" spans="1:5" x14ac:dyDescent="0.25">
      <c r="A73" s="93" t="s">
        <v>1235</v>
      </c>
      <c r="B73" s="94" t="s">
        <v>1168</v>
      </c>
      <c r="C73" s="95" t="s">
        <v>1158</v>
      </c>
      <c r="D73" s="94"/>
      <c r="E73" s="96"/>
    </row>
    <row r="74" spans="1:5" x14ac:dyDescent="0.25">
      <c r="A74" s="93" t="s">
        <v>1236</v>
      </c>
      <c r="B74" s="94" t="s">
        <v>1168</v>
      </c>
      <c r="C74" s="95" t="s">
        <v>1158</v>
      </c>
      <c r="D74" s="94"/>
      <c r="E74" s="96" t="s">
        <v>1237</v>
      </c>
    </row>
    <row r="75" spans="1:5" x14ac:dyDescent="0.25">
      <c r="A75" s="93" t="s">
        <v>1238</v>
      </c>
      <c r="B75" s="94" t="s">
        <v>1168</v>
      </c>
      <c r="C75" s="95" t="s">
        <v>1158</v>
      </c>
      <c r="D75" s="94"/>
      <c r="E75" s="96" t="s">
        <v>1239</v>
      </c>
    </row>
    <row r="76" spans="1:5" x14ac:dyDescent="0.25">
      <c r="A76" s="87" t="s">
        <v>1240</v>
      </c>
      <c r="B76" s="88"/>
      <c r="C76" s="88"/>
      <c r="D76" s="88"/>
      <c r="E76" s="107"/>
    </row>
    <row r="77" spans="1:5" x14ac:dyDescent="0.25">
      <c r="A77" s="93" t="s">
        <v>1241</v>
      </c>
      <c r="B77" s="94" t="s">
        <v>1168</v>
      </c>
      <c r="C77" s="95" t="s">
        <v>1174</v>
      </c>
      <c r="D77" s="94" t="s">
        <v>1178</v>
      </c>
      <c r="E77" s="96" t="s">
        <v>1242</v>
      </c>
    </row>
    <row r="78" spans="1:5" x14ac:dyDescent="0.25">
      <c r="A78" s="93" t="s">
        <v>1243</v>
      </c>
      <c r="B78" s="94" t="s">
        <v>1168</v>
      </c>
      <c r="C78" s="95" t="s">
        <v>1174</v>
      </c>
      <c r="D78" s="94" t="s">
        <v>1178</v>
      </c>
      <c r="E78" s="96" t="s">
        <v>1242</v>
      </c>
    </row>
    <row r="79" spans="1:5" x14ac:dyDescent="0.25">
      <c r="A79" s="93" t="s">
        <v>1244</v>
      </c>
      <c r="B79" s="94" t="s">
        <v>1225</v>
      </c>
      <c r="C79" s="95"/>
      <c r="D79" s="94"/>
      <c r="E79" s="96" t="s">
        <v>1245</v>
      </c>
    </row>
    <row r="80" spans="1:5" x14ac:dyDescent="0.25">
      <c r="A80" s="93" t="s">
        <v>1246</v>
      </c>
      <c r="B80" s="94" t="s">
        <v>1168</v>
      </c>
      <c r="C80" s="95" t="s">
        <v>1158</v>
      </c>
      <c r="D80" s="94"/>
      <c r="E80" s="96" t="s">
        <v>1247</v>
      </c>
    </row>
    <row r="81" spans="1:5" x14ac:dyDescent="0.25">
      <c r="A81" s="93" t="s">
        <v>1248</v>
      </c>
      <c r="B81" s="94" t="s">
        <v>1225</v>
      </c>
      <c r="C81" s="95"/>
      <c r="D81" s="94"/>
      <c r="E81" s="96" t="s">
        <v>1249</v>
      </c>
    </row>
    <row r="82" spans="1:5" x14ac:dyDescent="0.25">
      <c r="A82" s="93" t="s">
        <v>1250</v>
      </c>
      <c r="B82" s="94" t="s">
        <v>1178</v>
      </c>
      <c r="C82" s="95"/>
      <c r="D82" s="94" t="s">
        <v>1168</v>
      </c>
      <c r="E82" s="96" t="s">
        <v>1251</v>
      </c>
    </row>
    <row r="83" spans="1:5" x14ac:dyDescent="0.25">
      <c r="A83" s="93" t="s">
        <v>1252</v>
      </c>
      <c r="B83" s="94" t="s">
        <v>1168</v>
      </c>
      <c r="C83" s="95" t="s">
        <v>1174</v>
      </c>
      <c r="D83" s="94"/>
      <c r="E83" s="96" t="s">
        <v>1253</v>
      </c>
    </row>
    <row r="84" spans="1:5" x14ac:dyDescent="0.25">
      <c r="A84" s="93" t="s">
        <v>1254</v>
      </c>
      <c r="B84" s="94" t="s">
        <v>1168</v>
      </c>
      <c r="C84" s="95" t="s">
        <v>1169</v>
      </c>
      <c r="D84" s="94"/>
      <c r="E84" s="96"/>
    </row>
    <row r="85" spans="1:5" x14ac:dyDescent="0.25">
      <c r="A85" s="93" t="s">
        <v>1255</v>
      </c>
      <c r="B85" s="94" t="s">
        <v>1168</v>
      </c>
      <c r="C85" s="95" t="s">
        <v>1169</v>
      </c>
      <c r="D85" s="94"/>
      <c r="E85" s="96"/>
    </row>
  </sheetData>
  <mergeCells count="5">
    <mergeCell ref="A1:A3"/>
    <mergeCell ref="B1:D1"/>
    <mergeCell ref="E1:E3"/>
    <mergeCell ref="B2:C2"/>
    <mergeCell ref="B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Legende_Cotation_risques</vt:lpstr>
      <vt:lpstr>Feuil1</vt:lpstr>
      <vt:lpstr>Carto &amp; Plan d'action</vt:lpstr>
      <vt:lpstr>Radar général de risque AC</vt:lpstr>
      <vt:lpstr>Radar par processus</vt:lpstr>
      <vt:lpstr>PARAMETRES</vt:lpstr>
      <vt:lpstr>Portefeuilles Pôle D</vt:lpstr>
      <vt:lpstr>OFN Pôle recette</vt:lpstr>
      <vt:lpstr>Legende_Cotation_risques!Zone_d_impression</vt:lpstr>
    </vt:vector>
  </TitlesOfParts>
  <Company>Universite lyon 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Brigitte Malet</cp:lastModifiedBy>
  <cp:lastPrinted>2022-10-20T10:15:53Z</cp:lastPrinted>
  <dcterms:created xsi:type="dcterms:W3CDTF">2021-03-16T12:38:18Z</dcterms:created>
  <dcterms:modified xsi:type="dcterms:W3CDTF">2022-10-20T10:17:26Z</dcterms:modified>
</cp:coreProperties>
</file>