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P-MASTER ALTERNANCE\23 24 DROIT_M2 Droit des affaires_propriété intellectuelle\"/>
    </mc:Choice>
  </mc:AlternateContent>
  <bookViews>
    <workbookView xWindow="5604" yWindow="1440" windowWidth="28800" windowHeight="16164"/>
  </bookViews>
  <sheets>
    <sheet name="Programme" sheetId="18" r:id="rId1"/>
    <sheet name="Feuil2" sheetId="23" state="hidden" r:id="rId2"/>
    <sheet name="Feuil3" sheetId="24" state="hidden" r:id="rId3"/>
  </sheets>
  <definedNames>
    <definedName name="last_ligne">#REF!</definedName>
    <definedName name="PERSONNE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8" l="1"/>
  <c r="H28" i="18" l="1"/>
  <c r="H27" i="18"/>
  <c r="H26" i="18"/>
  <c r="H25" i="18"/>
  <c r="H24" i="18"/>
  <c r="H23" i="18"/>
  <c r="I30" i="18"/>
  <c r="I23" i="18" l="1"/>
  <c r="I32" i="18"/>
  <c r="I34" i="18" s="1"/>
  <c r="I38" i="18" s="1"/>
  <c r="H11" i="18" l="1"/>
  <c r="H12" i="18"/>
  <c r="H13" i="18"/>
  <c r="H14" i="18"/>
  <c r="H15" i="18"/>
  <c r="H16" i="18"/>
  <c r="H17" i="18"/>
  <c r="I14" i="18" s="1"/>
  <c r="H29" i="18"/>
  <c r="I29" i="18" s="1"/>
  <c r="H7" i="18"/>
  <c r="H8" i="18"/>
  <c r="H9" i="18"/>
  <c r="H10" i="18"/>
  <c r="I7" i="18" l="1"/>
  <c r="I33" i="18"/>
  <c r="I18" i="18" l="1"/>
  <c r="I19" i="18" s="1"/>
  <c r="I35" i="18"/>
  <c r="I37" i="18" l="1"/>
  <c r="I39" i="18"/>
</calcChain>
</file>

<file path=xl/comments1.xml><?xml version="1.0" encoding="utf-8"?>
<comments xmlns="http://schemas.openxmlformats.org/spreadsheetml/2006/main">
  <authors>
    <author>tc={8C4099BA-2861-4F40-AD06-798EEAE33623}</author>
  </authors>
  <commentList>
    <comment ref="B2" authorId="0" shapeId="0">
      <text>
        <r>
          <rPr>
            <sz val="10"/>
            <rFont val="Arial"/>
            <family val="2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programme est contractuel et donné à l'entreprise</t>
        </r>
      </text>
    </comment>
  </commentList>
</comments>
</file>

<file path=xl/sharedStrings.xml><?xml version="1.0" encoding="utf-8"?>
<sst xmlns="http://schemas.openxmlformats.org/spreadsheetml/2006/main" count="113" uniqueCount="108">
  <si>
    <t xml:space="preserve">SEMESTRE </t>
  </si>
  <si>
    <t>Unités d'enseignement</t>
  </si>
  <si>
    <t>Enseignements</t>
  </si>
  <si>
    <t>CM</t>
  </si>
  <si>
    <t>TD</t>
  </si>
  <si>
    <t xml:space="preserve">Volume Total
</t>
  </si>
  <si>
    <t>Volume
 UE</t>
  </si>
  <si>
    <t>UE51</t>
  </si>
  <si>
    <t>ENS 51.1</t>
  </si>
  <si>
    <t>ENS 51.2</t>
  </si>
  <si>
    <t>ENS 51.3</t>
  </si>
  <si>
    <t>ENS 51.4</t>
  </si>
  <si>
    <t>UE52</t>
  </si>
  <si>
    <t>ENS 52.1</t>
  </si>
  <si>
    <t>ENS 52.2</t>
  </si>
  <si>
    <t>ENS 52.3</t>
  </si>
  <si>
    <t>UE53</t>
  </si>
  <si>
    <t>ENS 53.1</t>
  </si>
  <si>
    <t>ENS 53.2</t>
  </si>
  <si>
    <t>ENS 53.3</t>
  </si>
  <si>
    <t>ENS 53.4</t>
  </si>
  <si>
    <t>ENS 54.1</t>
  </si>
  <si>
    <t>ENS 54.2</t>
  </si>
  <si>
    <t>ENS 54.3</t>
  </si>
  <si>
    <t>ENS 54.4</t>
  </si>
  <si>
    <t>UE55</t>
  </si>
  <si>
    <t>ENS 55.1</t>
  </si>
  <si>
    <t>UE57</t>
  </si>
  <si>
    <t>ENS 57.1</t>
  </si>
  <si>
    <t>ENS 57.2</t>
  </si>
  <si>
    <t>Ateliers mémoire méthodologie</t>
  </si>
  <si>
    <t>Retours d'alternance</t>
  </si>
  <si>
    <t>ENS 57.5</t>
  </si>
  <si>
    <t>cours</t>
  </si>
  <si>
    <t>total S1</t>
  </si>
  <si>
    <t>Volume Total</t>
  </si>
  <si>
    <t>Volume UE</t>
  </si>
  <si>
    <t>UE64</t>
  </si>
  <si>
    <t>Total S2</t>
  </si>
  <si>
    <t>Total cours</t>
  </si>
  <si>
    <t>Total formation</t>
  </si>
  <si>
    <t>nature diplôme</t>
  </si>
  <si>
    <t>niveau</t>
  </si>
  <si>
    <t>bac +</t>
  </si>
  <si>
    <t>Domaine</t>
  </si>
  <si>
    <t>type de publics</t>
  </si>
  <si>
    <t>Licence Professionnelle</t>
  </si>
  <si>
    <t>oui</t>
  </si>
  <si>
    <t>niveau 7_master 2</t>
  </si>
  <si>
    <t>bac + 5</t>
  </si>
  <si>
    <t>Aménagement du territoire et environnement</t>
  </si>
  <si>
    <t>Etudiant FI</t>
  </si>
  <si>
    <t>Master 2</t>
  </si>
  <si>
    <t>non</t>
  </si>
  <si>
    <t>niveau 6_master 1</t>
  </si>
  <si>
    <t>bac +4</t>
  </si>
  <si>
    <t>Assurance/ banque/ finance</t>
  </si>
  <si>
    <t>Stagiaire FC</t>
  </si>
  <si>
    <t>Diplôme Universitaire</t>
  </si>
  <si>
    <t>niveau 6_ LP</t>
  </si>
  <si>
    <t>bac + 3</t>
  </si>
  <si>
    <t>Développement local et social</t>
  </si>
  <si>
    <t>Contrat Apprentissage</t>
  </si>
  <si>
    <t>Niveau 6_Licence</t>
  </si>
  <si>
    <t>Bac + 3</t>
  </si>
  <si>
    <t>Droit</t>
  </si>
  <si>
    <t>Contrat professionnalisation</t>
  </si>
  <si>
    <t>Industrie</t>
  </si>
  <si>
    <t>Informatique/ statistique/ Sciences des données</t>
  </si>
  <si>
    <t>Logistique</t>
  </si>
  <si>
    <t>Multimédia/ communication/ mode/ digital</t>
  </si>
  <si>
    <t>Musique</t>
  </si>
  <si>
    <t>Patrimoine et tourisme</t>
  </si>
  <si>
    <t>Ressources Humaines</t>
  </si>
  <si>
    <t>Transport et logistique</t>
  </si>
  <si>
    <t>SEMESTRE 1</t>
  </si>
  <si>
    <t>Pratique et actualité du droit de la propriété littéraire et artistique</t>
  </si>
  <si>
    <t>Pratique et actualité du droit des brevets</t>
  </si>
  <si>
    <t>Pratique et actualité du droit des  marques</t>
  </si>
  <si>
    <t>Pratique et actualité du droit des dessins et modèles</t>
  </si>
  <si>
    <t>Droit international privé et propriété intellectuelle</t>
  </si>
  <si>
    <t>Droit européen de la propriété intellectuelle</t>
  </si>
  <si>
    <t>Titres unitaires de la propriété intellectuelle</t>
  </si>
  <si>
    <t xml:space="preserve">Les transversaux de la PI </t>
  </si>
  <si>
    <t>Droit des nouvelles technologies</t>
  </si>
  <si>
    <t>Fiscalité de la propriété intellectuelle</t>
  </si>
  <si>
    <t>Protection des données personnelles</t>
  </si>
  <si>
    <t>Technique contractuelle</t>
  </si>
  <si>
    <t>Stratégie, exploitation et contentieux de la PI</t>
  </si>
  <si>
    <t>Exploitation des droits de propriété intellectuelle</t>
  </si>
  <si>
    <t>Stratégie, rédaction, négociation</t>
  </si>
  <si>
    <t>Contentieux général et spécial de la propriété intellectuelle</t>
  </si>
  <si>
    <t>ENS 54.5</t>
  </si>
  <si>
    <t xml:space="preserve">Procédures et pratique </t>
  </si>
  <si>
    <t xml:space="preserve">Normalisation et droits de propriété intellectuelle </t>
  </si>
  <si>
    <t>ENS 54.6</t>
  </si>
  <si>
    <t>Stratégies en droit de la propriété intellectuelle</t>
  </si>
  <si>
    <t>Langues</t>
  </si>
  <si>
    <t>Anglais de la propriété intellectuelle</t>
  </si>
  <si>
    <t xml:space="preserve">Travail de rédaction du rapport et du mémoire d'alternance </t>
  </si>
  <si>
    <t>Total mémoire</t>
  </si>
  <si>
    <t>mémoire</t>
  </si>
  <si>
    <t xml:space="preserve">Ce master forme des juristes polyvalents en droit des affaires (droit des sociétés, droit de la concurrence, droit des contrats, droit européen…) spécialisés en droit de la propriété intellectuelle ( brevet, marque, droit d’auteur, droits voisins, droit des dessins et modèles). Ces juridiques maîtrisent les enjeux économiques et politiques liés à la propriété intellectuelle, et sont capables de travailler dans différentes structures : cabinets d’avocats et de conseils, tribunaux, entreprises, administrations et institutionnels. Ils sont capables de prendre position sur les grands défis que pose la propriété intellectuelle à la société contemporaine du fait de sa mondialisation et de sa technologisation. </t>
  </si>
  <si>
    <r>
      <t xml:space="preserve">Objectifs : 
</t>
    </r>
    <r>
      <rPr>
        <b/>
        <sz val="9"/>
        <rFont val="Arial"/>
        <family val="2"/>
      </rPr>
      <t>RNCP 34127</t>
    </r>
  </si>
  <si>
    <r>
      <t xml:space="preserve">Programme de formation alternance
</t>
    </r>
    <r>
      <rPr>
        <sz val="12"/>
        <rFont val="Arial"/>
        <family val="2"/>
      </rPr>
      <t>Année : 2024-2025</t>
    </r>
    <r>
      <rPr>
        <b/>
        <sz val="14"/>
        <rFont val="Arial"/>
        <family val="2"/>
      </rPr>
      <t xml:space="preserve">
</t>
    </r>
    <r>
      <rPr>
        <sz val="12"/>
        <rFont val="Arial"/>
        <family val="2"/>
      </rPr>
      <t>Mention : Droit des affaires
Parcours : Droit de la propriété intellectuelle - créations artistiques et esthétiques PI.CAE</t>
    </r>
  </si>
  <si>
    <t>Professionnalisation
Alternance</t>
  </si>
  <si>
    <t>Maîtriser les fondamentaux de la propriété intellectuelle</t>
  </si>
  <si>
    <t>Maîtriser l'environnement européen et  international de la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</si>
</sst>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i/>
      <sz val="10"/>
      <color rgb="FF7030A0"/>
      <name val="Arial"/>
      <family val="2"/>
    </font>
    <font>
      <sz val="10"/>
      <color rgb="FF7030A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0" fillId="0" borderId="0" xfId="0" applyFont="1"/>
    <xf numFmtId="0" fontId="9" fillId="0" borderId="1" xfId="0" applyFont="1" applyBorder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11" xfId="0" applyFont="1" applyBorder="1" applyAlignment="1">
      <alignment horizontal="center"/>
    </xf>
    <xf numFmtId="0" fontId="9" fillId="0" borderId="9" xfId="0" applyFont="1" applyBorder="1"/>
    <xf numFmtId="0" fontId="8" fillId="0" borderId="3" xfId="0" applyFont="1" applyBorder="1" applyAlignment="1">
      <alignment horizontal="center"/>
    </xf>
    <xf numFmtId="0" fontId="9" fillId="0" borderId="18" xfId="0" applyFont="1" applyBorder="1"/>
    <xf numFmtId="0" fontId="8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26" xfId="0" applyFont="1" applyBorder="1"/>
    <xf numFmtId="0" fontId="5" fillId="0" borderId="20" xfId="0" applyFont="1" applyBorder="1" applyAlignment="1">
      <alignment horizontal="center"/>
    </xf>
    <xf numFmtId="0" fontId="7" fillId="2" borderId="9" xfId="0" applyFont="1" applyFill="1" applyBorder="1"/>
    <xf numFmtId="0" fontId="1" fillId="3" borderId="2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9" xfId="0" applyFont="1" applyBorder="1"/>
    <xf numFmtId="0" fontId="2" fillId="0" borderId="13" xfId="0" applyFont="1" applyBorder="1"/>
    <xf numFmtId="0" fontId="5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13" fillId="0" borderId="9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13" fillId="0" borderId="1" xfId="0" applyFont="1" applyBorder="1" applyAlignment="1">
      <alignment horizontal="justify" vertical="center"/>
    </xf>
    <xf numFmtId="0" fontId="13" fillId="0" borderId="18" xfId="0" applyFont="1" applyBorder="1" applyAlignment="1">
      <alignment horizontal="justify" vertical="center"/>
    </xf>
    <xf numFmtId="0" fontId="13" fillId="0" borderId="33" xfId="0" applyFont="1" applyBorder="1" applyAlignment="1">
      <alignment horizontal="justify" vertical="center"/>
    </xf>
    <xf numFmtId="0" fontId="8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9" xfId="0" applyFont="1" applyFill="1" applyBorder="1"/>
    <xf numFmtId="0" fontId="9" fillId="0" borderId="18" xfId="0" applyFont="1" applyFill="1" applyBorder="1"/>
    <xf numFmtId="0" fontId="0" fillId="3" borderId="5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7" fillId="2" borderId="37" xfId="0" applyFont="1" applyFill="1" applyBorder="1"/>
    <xf numFmtId="0" fontId="16" fillId="0" borderId="14" xfId="0" applyFont="1" applyBorder="1"/>
    <xf numFmtId="0" fontId="8" fillId="0" borderId="3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7" fillId="2" borderId="21" xfId="0" applyFont="1" applyFill="1" applyBorder="1"/>
    <xf numFmtId="0" fontId="9" fillId="0" borderId="21" xfId="0" applyFont="1" applyBorder="1"/>
    <xf numFmtId="0" fontId="8" fillId="0" borderId="0" xfId="0" applyFont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top" wrapText="1"/>
    </xf>
    <xf numFmtId="0" fontId="13" fillId="2" borderId="40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8" fillId="0" borderId="2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10">
    <cellStyle name="Euro" xfId="1"/>
    <cellStyle name="Lien hypertexte" xfId="7" builtinId="8" hidden="1"/>
    <cellStyle name="Lien hypertexte" xfId="5" builtinId="8" hidden="1"/>
    <cellStyle name="Lien hypertexte" xfId="3" builtinId="8" hidden="1"/>
    <cellStyle name="Lien hypertexte visité" xfId="8" builtinId="9" hidden="1"/>
    <cellStyle name="Lien hypertexte visité" xfId="6" builtinId="9" hidden="1"/>
    <cellStyle name="Lien hypertexte visité" xfId="4" builtinId="9" hidden="1"/>
    <cellStyle name="Normal" xfId="0" builtinId="0"/>
    <cellStyle name="Normal 2" xfId="2"/>
    <cellStyle name="Pourcentage 2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ADEF0EC5-CB7A-45A2-83B7-74DDFEE32659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1</xdr:row>
      <xdr:rowOff>38100</xdr:rowOff>
    </xdr:from>
    <xdr:to>
      <xdr:col>8</xdr:col>
      <xdr:colOff>805180</xdr:colOff>
      <xdr:row>1</xdr:row>
      <xdr:rowOff>694649</xdr:rowOff>
    </xdr:to>
    <xdr:pic>
      <xdr:nvPicPr>
        <xdr:cNvPr id="2" name="Image 1" descr="cid:ADEF0EC5-CB7A-45A2-83B7-74DDFEE32659">
          <a:extLst>
            <a:ext uri="{FF2B5EF4-FFF2-40B4-BE49-F238E27FC236}">
              <a16:creationId xmlns:a16="http://schemas.microsoft.com/office/drawing/2014/main" id="{FAA839F4-92E8-CB4A-870C-C614B2B8336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15900"/>
          <a:ext cx="1744980" cy="656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ude Petignier" id="{2A9E067C-795A-4F3E-80B5-8A3ACD4F30E2}" userId="S::aupetign@univ-lyon2.fr::0cfc3b39-2d69-4650-8169-3d8fdd988ac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04-13T13:04:30.86" personId="{2A9E067C-795A-4F3E-80B5-8A3ACD4F30E2}" id="{8C4099BA-2861-4F40-AD06-798EEAE33623}">
    <text>ce programme est contractuel et donné à l'entreprise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zoomScale="113" workbookViewId="0">
      <selection activeCell="B2" sqref="B2:I2"/>
    </sheetView>
  </sheetViews>
  <sheetFormatPr baseColWidth="10" defaultColWidth="11.44140625" defaultRowHeight="13.2" x14ac:dyDescent="0.25"/>
  <cols>
    <col min="1" max="1" width="5.109375" customWidth="1"/>
    <col min="3" max="3" width="19.33203125" customWidth="1"/>
    <col min="4" max="4" width="7.44140625" customWidth="1"/>
    <col min="5" max="5" width="49.6640625" customWidth="1"/>
    <col min="6" max="7" width="5.109375" customWidth="1"/>
    <col min="8" max="8" width="10.77734375" style="4" customWidth="1"/>
    <col min="9" max="9" width="11.77734375" style="4" customWidth="1"/>
  </cols>
  <sheetData>
    <row r="1" spans="2:9" ht="13.8" thickBot="1" x14ac:dyDescent="0.3"/>
    <row r="2" spans="2:9" ht="75.599999999999994" customHeight="1" thickBot="1" x14ac:dyDescent="0.3">
      <c r="B2" s="70" t="s">
        <v>104</v>
      </c>
      <c r="C2" s="71"/>
      <c r="D2" s="72"/>
      <c r="E2" s="72"/>
      <c r="F2" s="72"/>
      <c r="G2" s="72"/>
      <c r="H2" s="72"/>
      <c r="I2" s="73"/>
    </row>
    <row r="3" spans="2:9" ht="88.8" customHeight="1" thickBot="1" x14ac:dyDescent="0.3">
      <c r="B3" s="70" t="s">
        <v>103</v>
      </c>
      <c r="C3" s="71"/>
      <c r="D3" s="87" t="s">
        <v>102</v>
      </c>
      <c r="E3" s="88"/>
      <c r="F3" s="88"/>
      <c r="G3" s="88"/>
      <c r="H3" s="88"/>
      <c r="I3" s="89"/>
    </row>
    <row r="4" spans="2:9" ht="13.8" customHeight="1" thickBot="1" x14ac:dyDescent="0.3">
      <c r="B4" s="74" t="s">
        <v>75</v>
      </c>
      <c r="C4" s="75"/>
      <c r="D4" s="81"/>
      <c r="E4" s="81"/>
      <c r="F4" s="81"/>
      <c r="G4" s="81"/>
      <c r="H4" s="81"/>
      <c r="I4" s="81"/>
    </row>
    <row r="5" spans="2:9" ht="29.55" customHeight="1" thickBot="1" x14ac:dyDescent="0.3">
      <c r="B5" s="76" t="s">
        <v>1</v>
      </c>
      <c r="C5" s="77"/>
      <c r="D5" s="76" t="s">
        <v>2</v>
      </c>
      <c r="E5" s="77"/>
      <c r="F5" s="17" t="s">
        <v>3</v>
      </c>
      <c r="G5" s="18" t="s">
        <v>4</v>
      </c>
      <c r="H5" s="29" t="s">
        <v>5</v>
      </c>
      <c r="I5" s="31" t="s">
        <v>6</v>
      </c>
    </row>
    <row r="6" spans="2:9" ht="13.8" thickBot="1" x14ac:dyDescent="0.3">
      <c r="E6" s="6"/>
      <c r="F6" s="2"/>
      <c r="G6" s="2"/>
      <c r="H6" s="30"/>
      <c r="I6" s="32"/>
    </row>
    <row r="7" spans="2:9" ht="13.95" customHeight="1" thickBot="1" x14ac:dyDescent="0.3">
      <c r="B7" s="78" t="s">
        <v>7</v>
      </c>
      <c r="C7" s="82" t="s">
        <v>106</v>
      </c>
      <c r="D7" s="20" t="s">
        <v>8</v>
      </c>
      <c r="E7" s="33" t="s">
        <v>76</v>
      </c>
      <c r="F7" s="11"/>
      <c r="G7" s="49">
        <v>36</v>
      </c>
      <c r="H7" s="12">
        <f t="shared" ref="H7:H17" si="0">G7+F7</f>
        <v>36</v>
      </c>
      <c r="I7" s="85">
        <f>H7+H8+H9+H10</f>
        <v>102</v>
      </c>
    </row>
    <row r="8" spans="2:9" ht="14.4" thickBot="1" x14ac:dyDescent="0.3">
      <c r="B8" s="79"/>
      <c r="C8" s="83"/>
      <c r="D8" s="20" t="s">
        <v>9</v>
      </c>
      <c r="E8" s="44" t="s">
        <v>77</v>
      </c>
      <c r="F8" s="7"/>
      <c r="G8" s="7">
        <v>16</v>
      </c>
      <c r="H8" s="10">
        <f t="shared" si="0"/>
        <v>16</v>
      </c>
      <c r="I8" s="86"/>
    </row>
    <row r="9" spans="2:9" ht="16.5" customHeight="1" thickBot="1" x14ac:dyDescent="0.3">
      <c r="B9" s="79"/>
      <c r="C9" s="83"/>
      <c r="D9" s="20" t="s">
        <v>10</v>
      </c>
      <c r="E9" s="44" t="s">
        <v>79</v>
      </c>
      <c r="F9" s="7"/>
      <c r="G9" s="7">
        <v>30</v>
      </c>
      <c r="H9" s="10">
        <f t="shared" si="0"/>
        <v>30</v>
      </c>
      <c r="I9" s="86"/>
    </row>
    <row r="10" spans="2:9" ht="14.4" thickBot="1" x14ac:dyDescent="0.3">
      <c r="B10" s="80"/>
      <c r="C10" s="84"/>
      <c r="D10" s="20" t="s">
        <v>11</v>
      </c>
      <c r="E10" s="45" t="s">
        <v>78</v>
      </c>
      <c r="F10" s="13">
        <v>20</v>
      </c>
      <c r="G10" s="13"/>
      <c r="H10" s="14">
        <f t="shared" si="0"/>
        <v>20</v>
      </c>
      <c r="I10" s="90"/>
    </row>
    <row r="11" spans="2:9" ht="16.2" customHeight="1" thickBot="1" x14ac:dyDescent="0.3">
      <c r="B11" s="78" t="s">
        <v>12</v>
      </c>
      <c r="C11" s="82" t="s">
        <v>107</v>
      </c>
      <c r="D11" s="20" t="s">
        <v>13</v>
      </c>
      <c r="E11" s="33" t="s">
        <v>80</v>
      </c>
      <c r="F11" s="11">
        <v>16</v>
      </c>
      <c r="G11" s="11"/>
      <c r="H11" s="12">
        <f t="shared" si="0"/>
        <v>16</v>
      </c>
      <c r="I11" s="85">
        <f>H11+H12+H13</f>
        <v>52</v>
      </c>
    </row>
    <row r="12" spans="2:9" ht="18" customHeight="1" thickBot="1" x14ac:dyDescent="0.3">
      <c r="B12" s="79"/>
      <c r="C12" s="83"/>
      <c r="D12" s="20" t="s">
        <v>14</v>
      </c>
      <c r="E12" s="44" t="s">
        <v>81</v>
      </c>
      <c r="F12" s="7">
        <v>15</v>
      </c>
      <c r="G12" s="7"/>
      <c r="H12" s="10">
        <f t="shared" si="0"/>
        <v>15</v>
      </c>
      <c r="I12" s="86"/>
    </row>
    <row r="13" spans="2:9" ht="16.5" customHeight="1" thickBot="1" x14ac:dyDescent="0.3">
      <c r="B13" s="79"/>
      <c r="C13" s="83"/>
      <c r="D13" s="20" t="s">
        <v>15</v>
      </c>
      <c r="E13" s="44" t="s">
        <v>82</v>
      </c>
      <c r="F13" s="7"/>
      <c r="G13" s="7">
        <v>21</v>
      </c>
      <c r="H13" s="10">
        <f t="shared" si="0"/>
        <v>21</v>
      </c>
      <c r="I13" s="86"/>
    </row>
    <row r="14" spans="2:9" ht="14.4" thickBot="1" x14ac:dyDescent="0.3">
      <c r="B14" s="78" t="s">
        <v>16</v>
      </c>
      <c r="C14" s="82" t="s">
        <v>83</v>
      </c>
      <c r="D14" s="20" t="s">
        <v>17</v>
      </c>
      <c r="E14" s="33" t="s">
        <v>84</v>
      </c>
      <c r="F14" s="11"/>
      <c r="G14" s="11">
        <v>25</v>
      </c>
      <c r="H14" s="12">
        <f t="shared" si="0"/>
        <v>25</v>
      </c>
      <c r="I14" s="85">
        <f>H14+H15+H16+H17</f>
        <v>55</v>
      </c>
    </row>
    <row r="15" spans="2:9" ht="14.4" thickBot="1" x14ac:dyDescent="0.3">
      <c r="B15" s="79"/>
      <c r="C15" s="83"/>
      <c r="D15" s="20" t="s">
        <v>18</v>
      </c>
      <c r="E15" s="44" t="s">
        <v>85</v>
      </c>
      <c r="F15" s="7">
        <v>6</v>
      </c>
      <c r="G15" s="7"/>
      <c r="H15" s="10">
        <f t="shared" si="0"/>
        <v>6</v>
      </c>
      <c r="I15" s="86"/>
    </row>
    <row r="16" spans="2:9" ht="14.4" thickBot="1" x14ac:dyDescent="0.3">
      <c r="B16" s="79"/>
      <c r="C16" s="83"/>
      <c r="D16" s="20" t="s">
        <v>19</v>
      </c>
      <c r="E16" s="44" t="s">
        <v>86</v>
      </c>
      <c r="F16" s="7"/>
      <c r="G16" s="7">
        <v>6</v>
      </c>
      <c r="H16" s="10">
        <f t="shared" si="0"/>
        <v>6</v>
      </c>
      <c r="I16" s="86"/>
    </row>
    <row r="17" spans="2:9" ht="14.4" thickBot="1" x14ac:dyDescent="0.3">
      <c r="B17" s="80"/>
      <c r="C17" s="84"/>
      <c r="D17" s="20" t="s">
        <v>20</v>
      </c>
      <c r="E17" s="45" t="s">
        <v>87</v>
      </c>
      <c r="F17" s="50">
        <v>18</v>
      </c>
      <c r="G17" s="50"/>
      <c r="H17" s="14">
        <f t="shared" si="0"/>
        <v>18</v>
      </c>
      <c r="I17" s="90"/>
    </row>
    <row r="18" spans="2:9" ht="12.45" customHeight="1" thickBot="1" x14ac:dyDescent="0.3">
      <c r="B18" s="15"/>
      <c r="C18" s="15"/>
      <c r="D18" s="15"/>
      <c r="E18" s="15"/>
      <c r="F18" s="3"/>
      <c r="G18" s="3"/>
      <c r="H18" s="35" t="s">
        <v>33</v>
      </c>
      <c r="I18" s="37">
        <f>SUM(I7:I17)</f>
        <v>209</v>
      </c>
    </row>
    <row r="19" spans="2:9" ht="18" customHeight="1" thickBot="1" x14ac:dyDescent="0.3">
      <c r="B19" s="15"/>
      <c r="C19" s="16"/>
      <c r="D19" s="8"/>
      <c r="E19" s="3"/>
      <c r="F19" s="3"/>
      <c r="G19" s="3"/>
      <c r="H19" s="38" t="s">
        <v>34</v>
      </c>
      <c r="I19" s="51">
        <f>I18</f>
        <v>209</v>
      </c>
    </row>
    <row r="20" spans="2:9" ht="13.95" customHeight="1" thickBot="1" x14ac:dyDescent="0.3">
      <c r="B20" s="74" t="s">
        <v>0</v>
      </c>
      <c r="C20" s="75"/>
      <c r="D20" s="75"/>
      <c r="E20" s="75"/>
      <c r="F20" s="75"/>
      <c r="G20" s="75"/>
      <c r="H20" s="75"/>
      <c r="I20" s="75"/>
    </row>
    <row r="21" spans="2:9" ht="13.8" thickBot="1" x14ac:dyDescent="0.3">
      <c r="B21" s="76" t="s">
        <v>1</v>
      </c>
      <c r="C21" s="77"/>
      <c r="D21" s="76" t="s">
        <v>2</v>
      </c>
      <c r="E21" s="77"/>
      <c r="F21" s="17" t="s">
        <v>3</v>
      </c>
      <c r="G21" s="18" t="s">
        <v>4</v>
      </c>
      <c r="H21" s="19" t="s">
        <v>35</v>
      </c>
      <c r="I21" s="28" t="s">
        <v>36</v>
      </c>
    </row>
    <row r="22" spans="2:9" ht="13.8" thickBot="1" x14ac:dyDescent="0.3">
      <c r="B22" s="23"/>
      <c r="C22" s="24"/>
      <c r="D22" s="24"/>
      <c r="E22" s="24"/>
      <c r="F22" s="25"/>
      <c r="G22" s="26"/>
      <c r="H22" s="22"/>
      <c r="I22" s="27"/>
    </row>
    <row r="23" spans="2:9" ht="13.95" customHeight="1" thickBot="1" x14ac:dyDescent="0.3">
      <c r="B23" s="78" t="s">
        <v>37</v>
      </c>
      <c r="C23" s="82" t="s">
        <v>88</v>
      </c>
      <c r="D23" s="20" t="s">
        <v>21</v>
      </c>
      <c r="E23" s="33" t="s">
        <v>89</v>
      </c>
      <c r="F23" s="11"/>
      <c r="G23" s="11">
        <v>18</v>
      </c>
      <c r="H23" s="53">
        <f t="shared" ref="H23:H28" si="1">G23+F23</f>
        <v>18</v>
      </c>
      <c r="I23" s="91">
        <f>H23+H24+H25+H26+H27+H28</f>
        <v>83</v>
      </c>
    </row>
    <row r="24" spans="2:9" ht="14.4" thickBot="1" x14ac:dyDescent="0.3">
      <c r="B24" s="79"/>
      <c r="C24" s="83"/>
      <c r="D24" s="20" t="s">
        <v>22</v>
      </c>
      <c r="E24" s="44" t="s">
        <v>90</v>
      </c>
      <c r="F24" s="7"/>
      <c r="G24" s="7">
        <v>12</v>
      </c>
      <c r="H24" s="54">
        <f t="shared" si="1"/>
        <v>12</v>
      </c>
      <c r="I24" s="92"/>
    </row>
    <row r="25" spans="2:9" ht="16.5" customHeight="1" thickBot="1" x14ac:dyDescent="0.3">
      <c r="B25" s="79"/>
      <c r="C25" s="83"/>
      <c r="D25" s="20" t="s">
        <v>23</v>
      </c>
      <c r="E25" s="44" t="s">
        <v>91</v>
      </c>
      <c r="F25" s="7"/>
      <c r="G25" s="7">
        <v>20</v>
      </c>
      <c r="H25" s="54">
        <f t="shared" si="1"/>
        <v>20</v>
      </c>
      <c r="I25" s="92"/>
    </row>
    <row r="26" spans="2:9" ht="16.5" customHeight="1" thickBot="1" x14ac:dyDescent="0.3">
      <c r="B26" s="79"/>
      <c r="C26" s="83"/>
      <c r="D26" s="20" t="s">
        <v>24</v>
      </c>
      <c r="E26" s="46" t="s">
        <v>93</v>
      </c>
      <c r="F26" s="7"/>
      <c r="G26" s="52">
        <v>15</v>
      </c>
      <c r="H26" s="54">
        <f t="shared" si="1"/>
        <v>15</v>
      </c>
      <c r="I26" s="92"/>
    </row>
    <row r="27" spans="2:9" ht="16.5" customHeight="1" thickBot="1" x14ac:dyDescent="0.3">
      <c r="B27" s="79"/>
      <c r="C27" s="83"/>
      <c r="D27" s="20" t="s">
        <v>92</v>
      </c>
      <c r="E27" s="45" t="s">
        <v>94</v>
      </c>
      <c r="F27" s="7"/>
      <c r="G27" s="7">
        <v>3</v>
      </c>
      <c r="H27" s="54">
        <f t="shared" si="1"/>
        <v>3</v>
      </c>
      <c r="I27" s="92"/>
    </row>
    <row r="28" spans="2:9" ht="14.4" thickBot="1" x14ac:dyDescent="0.35">
      <c r="B28" s="80"/>
      <c r="C28" s="84"/>
      <c r="D28" s="55" t="s">
        <v>95</v>
      </c>
      <c r="E28" s="56" t="s">
        <v>96</v>
      </c>
      <c r="F28" s="13"/>
      <c r="G28" s="13">
        <v>15</v>
      </c>
      <c r="H28" s="57">
        <f t="shared" si="1"/>
        <v>15</v>
      </c>
      <c r="I28" s="93"/>
    </row>
    <row r="29" spans="2:9" ht="14.4" thickBot="1" x14ac:dyDescent="0.3">
      <c r="B29" s="58" t="s">
        <v>25</v>
      </c>
      <c r="C29" s="48" t="s">
        <v>97</v>
      </c>
      <c r="D29" s="59" t="s">
        <v>26</v>
      </c>
      <c r="E29" s="46" t="s">
        <v>98</v>
      </c>
      <c r="F29" s="60"/>
      <c r="G29" s="60">
        <v>15</v>
      </c>
      <c r="H29" s="61">
        <f>G29+F29</f>
        <v>15</v>
      </c>
      <c r="I29" s="47">
        <f>H29</f>
        <v>15</v>
      </c>
    </row>
    <row r="30" spans="2:9" ht="14.4" thickBot="1" x14ac:dyDescent="0.3">
      <c r="B30" s="78" t="s">
        <v>27</v>
      </c>
      <c r="C30" s="82" t="s">
        <v>105</v>
      </c>
      <c r="D30" s="20" t="s">
        <v>28</v>
      </c>
      <c r="E30" s="33" t="s">
        <v>31</v>
      </c>
      <c r="F30" s="11"/>
      <c r="G30" s="11">
        <v>17</v>
      </c>
      <c r="H30" s="53">
        <v>17</v>
      </c>
      <c r="I30" s="85">
        <f>SUM(H30+F31)</f>
        <v>21</v>
      </c>
    </row>
    <row r="31" spans="2:9" ht="14.4" thickBot="1" x14ac:dyDescent="0.3">
      <c r="B31" s="79"/>
      <c r="C31" s="83"/>
      <c r="D31" s="20" t="s">
        <v>29</v>
      </c>
      <c r="E31" s="44" t="s">
        <v>30</v>
      </c>
      <c r="F31" s="7">
        <v>4</v>
      </c>
      <c r="G31" s="7"/>
      <c r="H31" s="54"/>
      <c r="I31" s="86"/>
    </row>
    <row r="32" spans="2:9" ht="14.4" thickBot="1" x14ac:dyDescent="0.3">
      <c r="B32" s="80"/>
      <c r="C32" s="84"/>
      <c r="D32" s="55" t="s">
        <v>32</v>
      </c>
      <c r="E32" s="45" t="s">
        <v>99</v>
      </c>
      <c r="F32" s="13"/>
      <c r="G32" s="13">
        <v>100</v>
      </c>
      <c r="H32" s="63">
        <v>100</v>
      </c>
      <c r="I32" s="34">
        <f>SUM(H32)</f>
        <v>100</v>
      </c>
    </row>
    <row r="33" spans="2:9" x14ac:dyDescent="0.25">
      <c r="B33" s="15"/>
      <c r="C33" s="16"/>
      <c r="D33" s="16"/>
      <c r="E33" s="16"/>
      <c r="F33" s="3"/>
      <c r="G33" s="3"/>
      <c r="H33" s="62" t="s">
        <v>33</v>
      </c>
      <c r="I33" s="35">
        <f>SUM(I23:I31)</f>
        <v>119</v>
      </c>
    </row>
    <row r="34" spans="2:9" ht="13.8" thickBot="1" x14ac:dyDescent="0.3">
      <c r="B34" s="15"/>
      <c r="C34" s="16"/>
      <c r="D34" s="16"/>
      <c r="E34" s="16"/>
      <c r="F34" s="3"/>
      <c r="G34" s="3"/>
      <c r="H34" s="36" t="s">
        <v>101</v>
      </c>
      <c r="I34" s="40">
        <f>I32</f>
        <v>100</v>
      </c>
    </row>
    <row r="35" spans="2:9" ht="13.8" thickBot="1" x14ac:dyDescent="0.3">
      <c r="H35" s="39" t="s">
        <v>38</v>
      </c>
      <c r="I35" s="21">
        <f>I33+I34</f>
        <v>219</v>
      </c>
    </row>
    <row r="36" spans="2:9" ht="13.8" thickBot="1" x14ac:dyDescent="0.3">
      <c r="H36"/>
      <c r="I36"/>
    </row>
    <row r="37" spans="2:9" x14ac:dyDescent="0.25">
      <c r="G37" s="66" t="s">
        <v>39</v>
      </c>
      <c r="H37" s="67"/>
      <c r="I37" s="42">
        <f>I33+I18</f>
        <v>328</v>
      </c>
    </row>
    <row r="38" spans="2:9" ht="13.8" thickBot="1" x14ac:dyDescent="0.3">
      <c r="G38" s="68" t="s">
        <v>100</v>
      </c>
      <c r="H38" s="69"/>
      <c r="I38" s="43">
        <f>I34</f>
        <v>100</v>
      </c>
    </row>
    <row r="39" spans="2:9" ht="21" customHeight="1" thickBot="1" x14ac:dyDescent="0.3">
      <c r="F39" s="1"/>
      <c r="G39" s="64" t="s">
        <v>40</v>
      </c>
      <c r="H39" s="65"/>
      <c r="I39" s="41">
        <f>I35+I19</f>
        <v>428</v>
      </c>
    </row>
    <row r="51" ht="19.2" customHeight="1" x14ac:dyDescent="0.25"/>
    <row r="52" ht="22.95" customHeight="1" x14ac:dyDescent="0.25"/>
    <row r="53" ht="22.95" customHeight="1" x14ac:dyDescent="0.25"/>
    <row r="54" ht="22.95" customHeight="1" x14ac:dyDescent="0.25"/>
    <row r="55" ht="30" customHeight="1" x14ac:dyDescent="0.25"/>
    <row r="56" ht="30" customHeight="1" x14ac:dyDescent="0.25"/>
  </sheetData>
  <mergeCells count="27">
    <mergeCell ref="B3:C3"/>
    <mergeCell ref="D3:I3"/>
    <mergeCell ref="C23:C28"/>
    <mergeCell ref="B30:B32"/>
    <mergeCell ref="I14:I17"/>
    <mergeCell ref="B7:B10"/>
    <mergeCell ref="I7:I10"/>
    <mergeCell ref="C7:C10"/>
    <mergeCell ref="C30:C32"/>
    <mergeCell ref="I30:I31"/>
    <mergeCell ref="I23:I28"/>
    <mergeCell ref="G39:H39"/>
    <mergeCell ref="G37:H37"/>
    <mergeCell ref="G38:H38"/>
    <mergeCell ref="B2:I2"/>
    <mergeCell ref="B20:I20"/>
    <mergeCell ref="B21:C21"/>
    <mergeCell ref="D21:E21"/>
    <mergeCell ref="B23:B28"/>
    <mergeCell ref="B4:I4"/>
    <mergeCell ref="B14:B17"/>
    <mergeCell ref="C14:C17"/>
    <mergeCell ref="B5:C5"/>
    <mergeCell ref="D5:E5"/>
    <mergeCell ref="B11:B13"/>
    <mergeCell ref="C11:C13"/>
    <mergeCell ref="I11:I13"/>
  </mergeCells>
  <pageMargins left="0.25" right="0.25" top="0.75" bottom="0.75" header="0.3" footer="0.3"/>
  <pageSetup paperSize="9" scale="66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11" sqref="I11"/>
    </sheetView>
  </sheetViews>
  <sheetFormatPr baseColWidth="10" defaultColWidth="11.44140625" defaultRowHeight="13.2" x14ac:dyDescent="0.25"/>
  <cols>
    <col min="1" max="1" width="20.77734375" customWidth="1"/>
    <col min="3" max="4" width="19.109375" customWidth="1"/>
    <col min="7" max="7" width="14.77734375" customWidth="1"/>
    <col min="8" max="8" width="13.33203125" customWidth="1"/>
  </cols>
  <sheetData>
    <row r="2" spans="1:8" x14ac:dyDescent="0.25">
      <c r="A2" s="5" t="s">
        <v>41</v>
      </c>
      <c r="C2" s="5" t="s">
        <v>42</v>
      </c>
      <c r="D2" s="5" t="s">
        <v>43</v>
      </c>
      <c r="E2" s="5" t="s">
        <v>44</v>
      </c>
      <c r="H2" s="5" t="s">
        <v>45</v>
      </c>
    </row>
    <row r="3" spans="1:8" x14ac:dyDescent="0.25">
      <c r="A3" s="8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H3" s="1" t="s">
        <v>51</v>
      </c>
    </row>
    <row r="4" spans="1:8" ht="13.2" customHeight="1" x14ac:dyDescent="0.25">
      <c r="A4" s="8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H4" s="9" t="s">
        <v>57</v>
      </c>
    </row>
    <row r="5" spans="1:8" ht="26.4" x14ac:dyDescent="0.25">
      <c r="A5" s="8" t="s">
        <v>58</v>
      </c>
      <c r="C5" s="1" t="s">
        <v>59</v>
      </c>
      <c r="D5" s="1" t="s">
        <v>60</v>
      </c>
      <c r="E5" s="1" t="s">
        <v>61</v>
      </c>
      <c r="H5" s="9" t="s">
        <v>62</v>
      </c>
    </row>
    <row r="6" spans="1:8" x14ac:dyDescent="0.25">
      <c r="C6" s="1" t="s">
        <v>63</v>
      </c>
      <c r="D6" s="1" t="s">
        <v>64</v>
      </c>
      <c r="E6" s="1" t="s">
        <v>65</v>
      </c>
      <c r="H6" s="1" t="s">
        <v>66</v>
      </c>
    </row>
    <row r="7" spans="1:8" x14ac:dyDescent="0.25">
      <c r="E7" s="1" t="s">
        <v>67</v>
      </c>
    </row>
    <row r="8" spans="1:8" x14ac:dyDescent="0.25">
      <c r="E8" s="1" t="s">
        <v>68</v>
      </c>
    </row>
    <row r="9" spans="1:8" x14ac:dyDescent="0.25">
      <c r="E9" s="1" t="s">
        <v>69</v>
      </c>
    </row>
    <row r="10" spans="1:8" x14ac:dyDescent="0.25">
      <c r="E10" s="1" t="s">
        <v>70</v>
      </c>
    </row>
    <row r="11" spans="1:8" x14ac:dyDescent="0.25">
      <c r="E11" s="1" t="s">
        <v>71</v>
      </c>
    </row>
    <row r="12" spans="1:8" x14ac:dyDescent="0.25">
      <c r="E12" s="1" t="s">
        <v>72</v>
      </c>
    </row>
    <row r="13" spans="1:8" x14ac:dyDescent="0.25">
      <c r="E13" s="1" t="s">
        <v>73</v>
      </c>
    </row>
    <row r="14" spans="1:8" x14ac:dyDescent="0.25">
      <c r="E14" s="1" t="s">
        <v>74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2" ma:contentTypeDescription="Crée un document." ma:contentTypeScope="" ma:versionID="b368503465655afb13476793b69175ba">
  <xsd:schema xmlns:xsd="http://www.w3.org/2001/XMLSchema" xmlns:xs="http://www.w3.org/2001/XMLSchema" xmlns:p="http://schemas.microsoft.com/office/2006/metadata/properties" xmlns:ns2="4b842ce3-9c4f-4cbd-86c3-c9c2bbf04f75" targetNamespace="http://schemas.microsoft.com/office/2006/metadata/properties" ma:root="true" ma:fieldsID="792984dc3b7e730661f7710c9b87b482" ns2:_="">
    <xsd:import namespace="4b842ce3-9c4f-4cbd-86c3-c9c2bbf0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1B0378-BCE0-47F2-A5C2-03BA9D149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42ce3-9c4f-4cbd-86c3-c9c2bbf0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D125B8-EC1D-4B75-BEEE-ADA3AE0833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F86F1-D0CD-4EFD-9F03-9C2C40D52B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Programme</vt:lpstr>
      <vt:lpstr>Feuil2</vt:lpstr>
      <vt:lpstr>Feuil3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MANNAI</dc:creator>
  <cp:keywords/>
  <dc:description/>
  <cp:lastModifiedBy>Aude Petignier</cp:lastModifiedBy>
  <cp:revision/>
  <dcterms:created xsi:type="dcterms:W3CDTF">2001-05-25T13:39:11Z</dcterms:created>
  <dcterms:modified xsi:type="dcterms:W3CDTF">2023-10-26T09:17:16Z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</Properties>
</file>