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FVE\DFVE-FC\GESTION\DOSSIER FINANCIER\RECETTES-SCFC\2023-24\"/>
    </mc:Choice>
  </mc:AlternateContent>
  <bookViews>
    <workbookView xWindow="0" yWindow="0" windowWidth="20490" windowHeight="6795" tabRatio="701"/>
  </bookViews>
  <sheets>
    <sheet name="outil-simul_reste à charge23" sheetId="12" r:id="rId1"/>
    <sheet name="ne pas effacer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2" l="1"/>
  <c r="D38" i="12" l="1"/>
  <c r="A32" i="12" l="1"/>
  <c r="E32" i="12" l="1"/>
  <c r="D41" i="12" l="1"/>
  <c r="D33" i="12"/>
  <c r="D45" i="12" l="1"/>
  <c r="D24" i="12"/>
  <c r="D25" i="12" s="1"/>
  <c r="D39" i="12" s="1"/>
  <c r="D42" i="12" l="1"/>
  <c r="D47" i="12"/>
  <c r="D46" i="12"/>
  <c r="D34" i="12"/>
  <c r="D35" i="12" s="1"/>
  <c r="D43" i="12"/>
</calcChain>
</file>

<file path=xl/sharedStrings.xml><?xml version="1.0" encoding="utf-8"?>
<sst xmlns="http://schemas.openxmlformats.org/spreadsheetml/2006/main" count="63" uniqueCount="61">
  <si>
    <t>tarif unique : 3 000 €, pas d'exonération possible</t>
  </si>
  <si>
    <t>M 1 ET M2 sans mobiliser le CPF</t>
  </si>
  <si>
    <t>Licence générale, licence Profess.
ET BUT 1ère année sans mobiliser le CPF</t>
  </si>
  <si>
    <r>
      <t xml:space="preserve">REVENU FISCAL DE REFERENCE </t>
    </r>
    <r>
      <rPr>
        <b/>
        <sz val="11"/>
        <color rgb="FFFF0000"/>
        <rFont val="Calibri"/>
        <family val="2"/>
        <scheme val="minor"/>
      </rPr>
      <t>(à saisir)</t>
    </r>
  </si>
  <si>
    <r>
      <t xml:space="preserve">NOMBRE DE PARTS </t>
    </r>
    <r>
      <rPr>
        <b/>
        <sz val="11"/>
        <color rgb="FFFF0000"/>
        <rFont val="Calibri"/>
        <family val="2"/>
        <scheme val="minor"/>
      </rPr>
      <t xml:space="preserve"> (à saisir)</t>
    </r>
  </si>
  <si>
    <t xml:space="preserve">Formations avec régles spécifiques </t>
  </si>
  <si>
    <r>
      <t xml:space="preserve">Les formations </t>
    </r>
    <r>
      <rPr>
        <b/>
        <sz val="11"/>
        <color theme="1"/>
        <rFont val="Calibri"/>
        <family val="2"/>
        <scheme val="minor"/>
      </rPr>
      <t xml:space="preserve">avec 2 tarifs distincts (pour financement TIERS ou financement INDIVIDUEL)
Sont concernés : </t>
    </r>
    <r>
      <rPr>
        <sz val="11"/>
        <color theme="1"/>
        <rFont val="Calibri"/>
        <family val="2"/>
        <scheme val="minor"/>
      </rPr>
      <t xml:space="preserve">DAEU, formations sciences de l'Education FORSE, formations courtes, modules et </t>
    </r>
    <r>
      <rPr>
        <i/>
        <sz val="11"/>
        <color theme="1"/>
        <rFont val="Calibri"/>
        <family val="2"/>
        <scheme val="minor"/>
      </rPr>
      <t xml:space="preserve">TOUS </t>
    </r>
    <r>
      <rPr>
        <sz val="11"/>
        <color theme="1"/>
        <rFont val="Calibri"/>
        <family val="2"/>
        <scheme val="minor"/>
      </rPr>
      <t>les Diplômes Universitaires</t>
    </r>
    <r>
      <rPr>
        <i/>
        <sz val="11"/>
        <color theme="1"/>
        <rFont val="Calibri"/>
        <family val="2"/>
        <scheme val="minor"/>
      </rPr>
      <t xml:space="preserve"> (sauf DUMI 1ère et 2ème année) </t>
    </r>
    <r>
      <rPr>
        <sz val="11"/>
        <color theme="1"/>
        <rFont val="Calibri"/>
        <family val="2"/>
        <scheme val="minor"/>
      </rPr>
      <t>, la recevabilité de la VAE</t>
    </r>
  </si>
  <si>
    <t>DU Musicien Intervenant 1ère année</t>
  </si>
  <si>
    <t>DU Musicien Intervenant 2ème année</t>
  </si>
  <si>
    <t>M2 Métiers de l'Insertion et de la Formation pour Adultes, parcours aménagé</t>
  </si>
  <si>
    <t>PRINCIPE 1 - AUCUNE EXONERATION POSSIBLE POUR :</t>
  </si>
  <si>
    <t xml:space="preserve">PRINCIPE 2 - BASE D'EXONERATION, dans le cas d'un financement par le CPF </t>
  </si>
  <si>
    <t>L'exonération porte sur le Reste à charge, une fois le montant du Compte Personnel de Formation déduit</t>
  </si>
  <si>
    <t xml:space="preserve">PRINCIPE 3 - BASE D'EXONERATION, en l'absence d'un financement par le CPF </t>
  </si>
  <si>
    <r>
      <t xml:space="preserve">FORMATIONS </t>
    </r>
    <r>
      <rPr>
        <i/>
        <u/>
        <sz val="11"/>
        <color theme="1"/>
        <rFont val="Calibri"/>
        <family val="2"/>
        <scheme val="minor"/>
      </rPr>
      <t>NON ELIGIBLES</t>
    </r>
    <r>
      <rPr>
        <i/>
        <sz val="11"/>
        <color theme="1"/>
        <rFont val="Calibri"/>
        <family val="2"/>
        <scheme val="minor"/>
      </rPr>
      <t xml:space="preserve"> AU CPF</t>
    </r>
  </si>
  <si>
    <t>la plupart des Diplômes Universitaires, les 2 1ères années de licence, les Master 1</t>
  </si>
  <si>
    <t xml:space="preserve"> 1ER CALCUL : POSSIBILITE D'EXONERATION ET DETERMINATION DE L'EVENTUEL POURCENTAGE D'EXONERATION</t>
  </si>
  <si>
    <r>
      <t xml:space="preserve">2ème phase : </t>
    </r>
    <r>
      <rPr>
        <b/>
        <sz val="11"/>
        <color theme="1"/>
        <rFont val="Calibri"/>
        <family val="2"/>
        <scheme val="minor"/>
      </rPr>
      <t xml:space="preserve">Eligibilité de votre formation à un financement par le CPF  : voir  les 2 cases ci-dessous, </t>
    </r>
    <r>
      <rPr>
        <b/>
        <sz val="11"/>
        <color rgb="FFFF0000"/>
        <rFont val="Calibri"/>
        <family val="2"/>
        <scheme val="minor"/>
      </rPr>
      <t>choisir dans le menu déroulant dans les 2 colonnes à droite</t>
    </r>
    <r>
      <rPr>
        <sz val="11"/>
        <color theme="1"/>
        <rFont val="Calibri"/>
        <family val="2"/>
        <scheme val="minor"/>
      </rPr>
      <t xml:space="preserve">
</t>
    </r>
  </si>
  <si>
    <t>Votre saisie ci-dessous  de CPF est :</t>
  </si>
  <si>
    <t>A RENSEIGNER</t>
  </si>
  <si>
    <t>POURCENTAGE QUI RESTERA A VOTRE CHARGE (calcul automatique)</t>
  </si>
  <si>
    <r>
      <t>TRANCHE EXONERATION</t>
    </r>
    <r>
      <rPr>
        <i/>
        <sz val="11"/>
        <color theme="1"/>
        <rFont val="Calibri"/>
        <family val="2"/>
        <scheme val="minor"/>
      </rPr>
      <t xml:space="preserve"> (calcul automatique)</t>
    </r>
  </si>
  <si>
    <r>
      <t>QUOTIENT FISCAL</t>
    </r>
    <r>
      <rPr>
        <b/>
        <i/>
        <sz val="11"/>
        <color theme="1"/>
        <rFont val="Calibri"/>
        <family val="2"/>
        <scheme val="minor"/>
      </rPr>
      <t xml:space="preserve"> (calcul automatique)</t>
    </r>
  </si>
  <si>
    <t>RESTE A CHARGE  AVEC EXONERATION  = COMPLEMENT A FINANCER EN PLUS DE VOTRE CPF</t>
  </si>
  <si>
    <t>COUT TOTAL (CPF+ Reste à charge exonéré) QUI SERA SAISI SUR LA PLATEFORME DU CPF</t>
  </si>
  <si>
    <t>Ma formation entre dans cette catégorie</t>
  </si>
  <si>
    <t>ELIGIBLE AU CPF</t>
  </si>
  <si>
    <t>NON ELIGIBLE AU CPF</t>
  </si>
  <si>
    <t>Ma formation entre dans la catégorie :</t>
  </si>
  <si>
    <t>Rappel taux plancher</t>
  </si>
  <si>
    <t>RAPPEL COUT DE LA FORMATION SAISIE (s'affiche automatiquement)</t>
  </si>
  <si>
    <t xml:space="preserve">RAPPEL POURCENTAGE COUT RESTANT A CHARGE APRES EXONERATION </t>
  </si>
  <si>
    <t>Dispositifs psychologie FPP/CFP sans CPF</t>
  </si>
  <si>
    <t>RESTE A CHARGE INITIAL = (COUT - TARIF PLANCHER)</t>
  </si>
  <si>
    <t>RESTE A CHARGE INITIAL= (COUT - CPF)</t>
  </si>
  <si>
    <t>M2 Informatique Visualisation et Conception Infographique en Ligne (VCIEL), formation à distance</t>
  </si>
  <si>
    <r>
      <t xml:space="preserve">4ème temps de calcul : SANS CPF, exonération sur le reste à charge après déduction DU TAUX PLANCHER </t>
    </r>
    <r>
      <rPr>
        <b/>
        <i/>
        <sz val="11"/>
        <color rgb="FFFF0000"/>
        <rFont val="Calibri"/>
        <family val="2"/>
        <scheme val="minor"/>
      </rPr>
      <t>(</t>
    </r>
    <r>
      <rPr>
        <b/>
        <i/>
        <u/>
        <sz val="11"/>
        <color rgb="FFFF0000"/>
        <rFont val="Calibri"/>
        <family val="2"/>
        <scheme val="minor"/>
      </rPr>
      <t>uniquement si</t>
    </r>
    <r>
      <rPr>
        <b/>
        <i/>
        <sz val="11"/>
        <color rgb="FFFF0000"/>
        <rFont val="Calibri"/>
        <family val="2"/>
        <scheme val="minor"/>
      </rPr>
      <t xml:space="preserve"> le tarif de la formation choisie le prévoit)</t>
    </r>
  </si>
  <si>
    <t>FORMATION  ELIGIBLES AU CPF 
(l'année d'enseignement où le diplôme peut être délivré) : 
 2 D.U. (DU Musicien Intervenant, DU Mettre en place une médiation en cas de situation conflictuelle)
Formations courtes de langues étrangères avec une certification particulière
+ Accompagnement et Jury VAE</t>
  </si>
  <si>
    <t>La formation courte anglais professionnel (certification Linguaskill) ; la formation courte espagnol (ESP espagnol)
les 4 modules de DAEU, une 3ème année de licence, de une licence professionnelle, les BUT, les Master 2, les frais d'accompagnement et de jury de VAE</t>
  </si>
  <si>
    <t>tarif  : 3 050€,  l'exonération porte sur le reste à charge, une fois déduit  le CPF ; 
PAS D'AUTRE POSSIBILITE D'EXONERATION, en l'absence  de  tarif plancher</t>
  </si>
  <si>
    <t>En l'absence de CPF,  l'exonération porte sur le Reste à charge, une fois le tarif plancher (correspondant à la formation choisie ET si ce taux plancher n'est pas nul) déduit</t>
  </si>
  <si>
    <t>VAE phases accompagnement ET jury</t>
  </si>
  <si>
    <t>DAEU, M2 MIFA aménagé, M2 VCIEL
Tous les DU sauf les 2 années du  DUMI</t>
  </si>
  <si>
    <r>
      <rPr>
        <b/>
        <i/>
        <sz val="11"/>
        <color theme="1"/>
        <rFont val="Calibri"/>
        <family val="2"/>
        <scheme val="minor"/>
      </rPr>
      <t>VAE - 2 dernières phases :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MEME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u/>
        <sz val="11"/>
        <color theme="1"/>
        <rFont val="Calibri"/>
        <family val="2"/>
        <scheme val="minor"/>
      </rPr>
      <t>SANS TARIF PLANCHER NI CPF</t>
    </r>
    <r>
      <rPr>
        <i/>
        <sz val="11"/>
        <color theme="1"/>
        <rFont val="Calibri"/>
        <family val="2"/>
        <scheme val="minor"/>
      </rPr>
      <t>, EXONERATION POSSIBLE, RESTE A PAYER EXONERE</t>
    </r>
  </si>
  <si>
    <r>
      <t xml:space="preserve">Montant des coûts pédagogiques </t>
    </r>
    <r>
      <rPr>
        <b/>
        <sz val="11"/>
        <color rgb="FFFF0000"/>
        <rFont val="Calibri"/>
        <family val="2"/>
        <scheme val="minor"/>
      </rPr>
      <t xml:space="preserve">(à saisir) : 
Se conformer aux tarifs votés et publiés
</t>
    </r>
  </si>
  <si>
    <t xml:space="preserve">Se référer aux tarifs votés en Conseil d'Administration les 10 et 31 mars 2023, accessibles sur https://www.univ-lyon2.fr/formation/formation-continue/vous-etes-un-particulier </t>
  </si>
  <si>
    <t>Service Commun Formation Continue</t>
  </si>
  <si>
    <t xml:space="preserve">Nota Bene : Les tarifs NE COMPRENNENT PAS  les Droits Nationaux d'inscription, à payer pour valider votre INSCRIPTION ADMINISTRATIVE A LA FORMATION OU VAE </t>
  </si>
  <si>
    <t>SIMULATION DU RESTE  CHARGE POUR FINANCER VOTRE FORMATION 2023-2024</t>
  </si>
  <si>
    <t>RAPPELS DES CONDITIONS D'EXONERATION APPLICABLES SUR LE COUT 2023-2024 DE VOTRE FORMATION OU VAE</t>
  </si>
  <si>
    <r>
      <t xml:space="preserve">Tarif individuel de 1 500 €, </t>
    </r>
    <r>
      <rPr>
        <u/>
        <sz val="11"/>
        <color theme="1"/>
        <rFont val="Calibri"/>
        <family val="2"/>
        <scheme val="minor"/>
      </rPr>
      <t>non éligible au CP</t>
    </r>
    <r>
      <rPr>
        <sz val="11"/>
        <color theme="1"/>
        <rFont val="Calibri"/>
        <family val="2"/>
        <scheme val="minor"/>
      </rPr>
      <t>F,  exonération suivant Quotient Fiscal
 OU application du tarif plancher  de 350 €</t>
    </r>
  </si>
  <si>
    <t xml:space="preserve">Reste à charge AVEC exonération = (Complément à financer en plus du tarif plancher, HORS DUMI  </t>
  </si>
  <si>
    <t>COUT TOTAL (TARIF PLANCHER + Reste à charge exonéré) dans votre contrat de formation HORS DUMI</t>
  </si>
  <si>
    <r>
      <rPr>
        <b/>
        <sz val="11"/>
        <color theme="1"/>
        <rFont val="Calibri"/>
        <family val="2"/>
        <scheme val="minor"/>
      </rPr>
      <t>POUR LES FORMATIONS (HORS DUMI) SANS TARIF PLANCHER NI CPF</t>
    </r>
    <r>
      <rPr>
        <sz val="11"/>
        <color theme="1"/>
        <rFont val="Calibri"/>
        <family val="2"/>
        <scheme val="minor"/>
      </rPr>
      <t>, AUCUNE EXONERATION N'EST POSSIBLE</t>
    </r>
  </si>
  <si>
    <r>
      <t>Tarif individuel de 1 500 €,</t>
    </r>
    <r>
      <rPr>
        <u/>
        <sz val="11"/>
        <color theme="1"/>
        <rFont val="Calibri"/>
        <family val="2"/>
        <scheme val="minor"/>
      </rPr>
      <t xml:space="preserve"> finançable par le CPF</t>
    </r>
    <r>
      <rPr>
        <sz val="11"/>
        <color theme="1"/>
        <rFont val="Calibri"/>
        <family val="2"/>
        <scheme val="minor"/>
      </rPr>
      <t>,  exonération suivant Q.F., une fois déduit  le CPF
 OU application du tarif plancher  de 350 €</t>
    </r>
  </si>
  <si>
    <t>DUMI 1ère année SANS CPF</t>
  </si>
  <si>
    <t>DUMI  2ème année SANS CPF</t>
  </si>
  <si>
    <r>
      <t>DUMI 1ère année, calcul du coût après exonération suivant QF,SANS POUVOIR ETRE</t>
    </r>
    <r>
      <rPr>
        <i/>
        <sz val="12"/>
        <color rgb="FFFF0000"/>
        <rFont val="Calibri"/>
        <family val="2"/>
        <scheme val="minor"/>
      </rPr>
      <t xml:space="preserve"> INFERIEUR à 350 €</t>
    </r>
  </si>
  <si>
    <r>
      <t>DUMI  2e année, SANS CPF, calcul du coût après exonération suivant QF,SANS POUVOIR ETRE</t>
    </r>
    <r>
      <rPr>
        <i/>
        <sz val="12"/>
        <color rgb="FFFF0000"/>
        <rFont val="Calibri"/>
        <family val="2"/>
        <scheme val="minor"/>
      </rPr>
      <t xml:space="preserve"> INFERIEUR à 350 €</t>
    </r>
  </si>
  <si>
    <r>
      <t xml:space="preserve">MONTANT DU TAUX PLANCHER </t>
    </r>
    <r>
      <rPr>
        <b/>
        <sz val="10"/>
        <color rgb="FFFF0000"/>
        <rFont val="Calibri"/>
        <family val="2"/>
        <scheme val="minor"/>
      </rPr>
      <t>(choisir dans menu déroulant, suivant la catégorie de votre formation),
ATTENTION pour les DUMI, choisir 0 €, le tarif plancher des DUMI sera utilisé dans l'une des 3 dernières lignes du tableau</t>
    </r>
  </si>
  <si>
    <t>3ème temps de calcul : cas d'une exonération après déduction du CPF, Y COMPRIS DUMI 2ème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</si>
</sst>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#,##0\ &quot;€&quot;;\-#,##0\ &quot;€&quot;"/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  <numFmt numFmtId="166" formatCode="#,##0.0"/>
    <numFmt numFmtId="167" formatCode="_-* #,##0\ &quot;€&quot;_-;\-* #,##0\ &quot;€&quot;_-;_-* &quot;-&quot;??\ &quot;€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2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Dashed">
        <color auto="1"/>
      </bottom>
      <diagonal/>
    </border>
    <border>
      <left style="thin">
        <color indexed="64"/>
      </left>
      <right/>
      <top/>
      <bottom style="mediumDashed">
        <color auto="1"/>
      </bottom>
      <diagonal/>
    </border>
    <border>
      <left/>
      <right style="thin">
        <color indexed="64"/>
      </right>
      <top/>
      <bottom style="mediumDashed">
        <color auto="1"/>
      </bottom>
      <diagonal/>
    </border>
    <border>
      <left style="thin">
        <color indexed="64"/>
      </left>
      <right style="double">
        <color auto="1"/>
      </right>
      <top/>
      <bottom style="mediumDashed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auto="1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auto="1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auto="1"/>
      </top>
      <bottom style="mediumDashed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0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0" borderId="6" applyNumberFormat="0" applyAlignment="0" applyProtection="0"/>
    <xf numFmtId="0" fontId="7" fillId="0" borderId="7" applyNumberFormat="0" applyFill="0" applyAlignment="0" applyProtection="0"/>
    <xf numFmtId="0" fontId="2" fillId="6" borderId="8" applyNumberFormat="0" applyFont="0" applyAlignment="0" applyProtection="0"/>
    <xf numFmtId="0" fontId="8" fillId="4" borderId="6" applyNumberFormat="0" applyAlignment="0" applyProtection="0"/>
    <xf numFmtId="0" fontId="9" fillId="5" borderId="0" applyNumberFormat="0" applyBorder="0" applyAlignment="0" applyProtection="0"/>
    <xf numFmtId="164" fontId="1" fillId="0" borderId="0" applyFont="0" applyFill="0" applyBorder="0" applyAlignment="0" applyProtection="0"/>
    <xf numFmtId="0" fontId="10" fillId="13" borderId="0" applyNumberFormat="0" applyBorder="0" applyAlignment="0" applyProtection="0"/>
    <xf numFmtId="0" fontId="1" fillId="0" borderId="0"/>
    <xf numFmtId="0" fontId="2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7" borderId="0" applyNumberFormat="0" applyBorder="0" applyAlignment="0" applyProtection="0"/>
    <xf numFmtId="0" fontId="12" fillId="10" borderId="9" applyNumberFormat="0" applyAlignment="0" applyProtection="0"/>
    <xf numFmtId="0" fontId="13" fillId="26" borderId="5" applyFont="0">
      <alignment horizontal="center" vertical="center"/>
    </xf>
    <xf numFmtId="0" fontId="13" fillId="24" borderId="8" applyFont="0">
      <alignment horizontal="center" vertical="center"/>
    </xf>
    <xf numFmtId="0" fontId="13" fillId="27" borderId="5" applyFont="0">
      <alignment horizontal="center"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25" borderId="14" applyNumberFormat="0" applyAlignment="0" applyProtection="0"/>
    <xf numFmtId="0" fontId="22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167" fontId="0" fillId="0" borderId="0" xfId="59" applyNumberFormat="1" applyFont="1"/>
    <xf numFmtId="165" fontId="21" fillId="28" borderId="16" xfId="0" applyNumberFormat="1" applyFont="1" applyFill="1" applyBorder="1" applyAlignment="1" applyProtection="1">
      <alignment horizontal="right" vertical="center" wrapText="1"/>
      <protection locked="0"/>
    </xf>
    <xf numFmtId="165" fontId="21" fillId="28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28" borderId="2" xfId="0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42" borderId="0" xfId="0" applyFill="1" applyBorder="1" applyAlignment="1" applyProtection="1">
      <alignment horizontal="left" vertical="center" wrapText="1"/>
      <protection locked="0"/>
    </xf>
    <xf numFmtId="5" fontId="21" fillId="42" borderId="0" xfId="59" applyNumberFormat="1" applyFont="1" applyFill="1" applyBorder="1" applyAlignment="1" applyProtection="1">
      <alignment horizontal="center" vertical="center" wrapText="1"/>
      <protection locked="0"/>
    </xf>
    <xf numFmtId="9" fontId="0" fillId="4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42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6" fillId="29" borderId="0" xfId="0" applyFont="1" applyFill="1" applyBorder="1" applyAlignment="1" applyProtection="1">
      <alignment horizontal="center" vertical="center" wrapText="1"/>
      <protection locked="0"/>
    </xf>
    <xf numFmtId="0" fontId="31" fillId="29" borderId="0" xfId="0" applyFont="1" applyFill="1" applyBorder="1" applyAlignment="1" applyProtection="1">
      <alignment horizontal="center" vertical="center" wrapText="1"/>
      <protection locked="0"/>
    </xf>
    <xf numFmtId="0" fontId="21" fillId="29" borderId="0" xfId="0" applyFont="1" applyFill="1" applyBorder="1" applyAlignment="1" applyProtection="1">
      <alignment horizontal="center" vertical="center"/>
      <protection locked="0"/>
    </xf>
    <xf numFmtId="0" fontId="21" fillId="29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 applyBorder="1" applyAlignment="1" applyProtection="1">
      <alignment horizontal="center" wrapText="1"/>
      <protection locked="0"/>
    </xf>
    <xf numFmtId="165" fontId="23" fillId="0" borderId="0" xfId="0" applyNumberFormat="1" applyFont="1" applyFill="1" applyBorder="1" applyAlignment="1" applyProtection="1">
      <alignment horizontal="center" wrapText="1"/>
      <protection locked="0"/>
    </xf>
    <xf numFmtId="0" fontId="0" fillId="42" borderId="0" xfId="0" applyFill="1" applyProtection="1">
      <protection locked="0"/>
    </xf>
    <xf numFmtId="0" fontId="39" fillId="42" borderId="1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7" fillId="41" borderId="2" xfId="0" applyFont="1" applyFill="1" applyBorder="1" applyAlignment="1" applyProtection="1">
      <alignment horizontal="center" vertical="center" wrapText="1"/>
      <protection locked="0"/>
    </xf>
    <xf numFmtId="0" fontId="0" fillId="2" borderId="21" xfId="0" quotePrefix="1" applyFill="1" applyBorder="1" applyProtection="1">
      <protection locked="0"/>
    </xf>
    <xf numFmtId="44" fontId="0" fillId="2" borderId="0" xfId="59" applyFont="1" applyFill="1" applyProtection="1">
      <protection locked="0"/>
    </xf>
    <xf numFmtId="9" fontId="21" fillId="42" borderId="23" xfId="0" applyNumberFormat="1" applyFont="1" applyFill="1" applyBorder="1" applyAlignment="1" applyProtection="1">
      <alignment horizontal="center" vertical="center" wrapText="1"/>
      <protection locked="0"/>
    </xf>
    <xf numFmtId="165" fontId="40" fillId="42" borderId="19" xfId="0" applyNumberFormat="1" applyFont="1" applyFill="1" applyBorder="1" applyAlignment="1" applyProtection="1">
      <alignment horizontal="right" wrapText="1"/>
      <protection locked="0"/>
    </xf>
    <xf numFmtId="165" fontId="21" fillId="28" borderId="2" xfId="0" applyNumberFormat="1" applyFont="1" applyFill="1" applyBorder="1" applyAlignment="1" applyProtection="1">
      <alignment horizontal="left"/>
      <protection locked="0"/>
    </xf>
    <xf numFmtId="165" fontId="0" fillId="29" borderId="2" xfId="0" applyNumberFormat="1" applyFill="1" applyBorder="1" applyAlignment="1" applyProtection="1">
      <alignment horizontal="center" wrapText="1"/>
    </xf>
    <xf numFmtId="42" fontId="25" fillId="32" borderId="2" xfId="59" applyNumberFormat="1" applyFont="1" applyFill="1" applyBorder="1" applyAlignment="1" applyProtection="1">
      <alignment horizontal="left" vertical="center" wrapText="1"/>
    </xf>
    <xf numFmtId="165" fontId="23" fillId="33" borderId="2" xfId="0" applyNumberFormat="1" applyFont="1" applyFill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4" fontId="21" fillId="0" borderId="0" xfId="59" applyFont="1" applyFill="1" applyBorder="1" applyAlignment="1" applyProtection="1">
      <alignment horizontal="left" vertical="center" wrapText="1"/>
      <protection locked="0"/>
    </xf>
    <xf numFmtId="0" fontId="0" fillId="29" borderId="1" xfId="0" applyFont="1" applyFill="1" applyBorder="1" applyAlignment="1" applyProtection="1">
      <alignment horizontal="center" vertical="center" wrapText="1"/>
    </xf>
    <xf numFmtId="9" fontId="21" fillId="29" borderId="17" xfId="0" applyNumberFormat="1" applyFont="1" applyFill="1" applyBorder="1" applyAlignment="1" applyProtection="1">
      <alignment horizontal="center" vertical="center" wrapText="1"/>
    </xf>
    <xf numFmtId="0" fontId="21" fillId="37" borderId="1" xfId="0" applyFont="1" applyFill="1" applyBorder="1" applyAlignment="1" applyProtection="1">
      <alignment horizontal="center" vertical="center" wrapText="1"/>
    </xf>
    <xf numFmtId="0" fontId="0" fillId="33" borderId="1" xfId="0" applyFill="1" applyBorder="1" applyAlignment="1" applyProtection="1">
      <alignment horizontal="center" wrapText="1"/>
    </xf>
    <xf numFmtId="0" fontId="0" fillId="35" borderId="1" xfId="0" applyFill="1" applyBorder="1" applyAlignment="1" applyProtection="1">
      <alignment horizontal="center" wrapText="1"/>
    </xf>
    <xf numFmtId="0" fontId="0" fillId="35" borderId="15" xfId="0" applyFill="1" applyBorder="1" applyAlignment="1" applyProtection="1">
      <alignment horizontal="center" wrapText="1"/>
    </xf>
    <xf numFmtId="0" fontId="0" fillId="30" borderId="1" xfId="0" applyFill="1" applyBorder="1" applyAlignment="1" applyProtection="1">
      <alignment horizontal="center" wrapText="1"/>
    </xf>
    <xf numFmtId="0" fontId="0" fillId="30" borderId="18" xfId="0" applyFill="1" applyBorder="1" applyAlignment="1" applyProtection="1">
      <alignment horizontal="center" vertical="center" wrapText="1"/>
    </xf>
    <xf numFmtId="0" fontId="0" fillId="41" borderId="1" xfId="0" applyFill="1" applyBorder="1" applyAlignment="1" applyProtection="1">
      <alignment horizontal="center" wrapText="1"/>
    </xf>
    <xf numFmtId="0" fontId="0" fillId="41" borderId="18" xfId="0" applyFill="1" applyBorder="1" applyAlignment="1" applyProtection="1">
      <alignment horizontal="center" vertical="center" wrapText="1"/>
    </xf>
    <xf numFmtId="0" fontId="21" fillId="34" borderId="1" xfId="0" applyFont="1" applyFill="1" applyBorder="1" applyAlignment="1" applyProtection="1">
      <alignment horizontal="center" vertical="center" wrapText="1"/>
    </xf>
    <xf numFmtId="0" fontId="21" fillId="36" borderId="1" xfId="0" applyFont="1" applyFill="1" applyBorder="1" applyAlignment="1" applyProtection="1">
      <alignment horizontal="center" vertical="center" wrapText="1"/>
    </xf>
    <xf numFmtId="0" fontId="21" fillId="29" borderId="2" xfId="0" applyFont="1" applyFill="1" applyBorder="1" applyAlignment="1" applyProtection="1">
      <alignment horizontal="center" vertical="center" wrapText="1"/>
    </xf>
    <xf numFmtId="9" fontId="0" fillId="29" borderId="2" xfId="0" applyNumberFormat="1" applyFont="1" applyFill="1" applyBorder="1" applyAlignment="1" applyProtection="1">
      <alignment horizontal="center" vertical="center" wrapText="1"/>
    </xf>
    <xf numFmtId="9" fontId="21" fillId="29" borderId="2" xfId="0" applyNumberFormat="1" applyFont="1" applyFill="1" applyBorder="1" applyAlignment="1" applyProtection="1">
      <alignment horizontal="center" vertical="center" wrapText="1"/>
    </xf>
    <xf numFmtId="0" fontId="32" fillId="0" borderId="30" xfId="0" applyFont="1" applyFill="1" applyBorder="1" applyAlignment="1" applyProtection="1">
      <alignment horizontal="center" vertical="center" wrapText="1"/>
    </xf>
    <xf numFmtId="0" fontId="0" fillId="41" borderId="1" xfId="0" applyFill="1" applyBorder="1" applyAlignment="1" applyProtection="1">
      <alignment horizontal="center" vertical="center" wrapText="1"/>
    </xf>
    <xf numFmtId="0" fontId="21" fillId="29" borderId="1" xfId="0" applyFont="1" applyFill="1" applyBorder="1" applyAlignment="1" applyProtection="1">
      <alignment horizontal="right" vertical="center" wrapText="1"/>
    </xf>
    <xf numFmtId="0" fontId="33" fillId="29" borderId="1" xfId="0" applyFont="1" applyFill="1" applyBorder="1" applyAlignment="1" applyProtection="1">
      <alignment horizontal="right"/>
    </xf>
    <xf numFmtId="9" fontId="21" fillId="29" borderId="2" xfId="0" applyNumberFormat="1" applyFont="1" applyFill="1" applyBorder="1" applyAlignment="1" applyProtection="1">
      <alignment horizontal="center"/>
    </xf>
    <xf numFmtId="0" fontId="21" fillId="29" borderId="1" xfId="0" applyFont="1" applyFill="1" applyBorder="1" applyAlignment="1" applyProtection="1">
      <alignment horizontal="right"/>
    </xf>
    <xf numFmtId="5" fontId="37" fillId="29" borderId="2" xfId="0" applyNumberFormat="1" applyFont="1" applyFill="1" applyBorder="1" applyAlignment="1" applyProtection="1">
      <alignment horizontal="left"/>
    </xf>
    <xf numFmtId="5" fontId="21" fillId="32" borderId="2" xfId="0" applyNumberFormat="1" applyFont="1" applyFill="1" applyBorder="1" applyProtection="1"/>
    <xf numFmtId="0" fontId="0" fillId="0" borderId="39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5" fontId="31" fillId="2" borderId="2" xfId="0" applyNumberFormat="1" applyFont="1" applyFill="1" applyBorder="1" applyAlignment="1" applyProtection="1">
      <alignment horizontal="center"/>
    </xf>
    <xf numFmtId="0" fontId="29" fillId="0" borderId="27" xfId="0" applyFont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0" fontId="33" fillId="34" borderId="1" xfId="0" applyFont="1" applyFill="1" applyBorder="1" applyAlignment="1" applyProtection="1">
      <alignment horizontal="center" vertical="center" wrapText="1"/>
    </xf>
    <xf numFmtId="0" fontId="0" fillId="39" borderId="2" xfId="0" applyFill="1" applyBorder="1" applyAlignment="1" applyProtection="1">
      <alignment wrapText="1"/>
    </xf>
    <xf numFmtId="5" fontId="26" fillId="2" borderId="1" xfId="59" applyNumberFormat="1" applyFont="1" applyFill="1" applyBorder="1" applyAlignment="1" applyProtection="1">
      <alignment horizontal="center" vertical="center"/>
    </xf>
    <xf numFmtId="6" fontId="0" fillId="2" borderId="1" xfId="0" applyNumberFormat="1" applyFill="1" applyBorder="1" applyAlignment="1" applyProtection="1">
      <alignment horizontal="center"/>
    </xf>
    <xf numFmtId="165" fontId="32" fillId="40" borderId="17" xfId="0" applyNumberFormat="1" applyFont="1" applyFill="1" applyBorder="1" applyAlignment="1" applyProtection="1">
      <alignment horizontal="center" vertical="center" wrapText="1"/>
    </xf>
    <xf numFmtId="0" fontId="0" fillId="40" borderId="2" xfId="0" applyFill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26" fillId="2" borderId="2" xfId="0" applyFont="1" applyFill="1" applyBorder="1" applyProtection="1"/>
    <xf numFmtId="0" fontId="0" fillId="29" borderId="0" xfId="0" applyFill="1" applyProtection="1">
      <protection locked="0"/>
    </xf>
    <xf numFmtId="165" fontId="0" fillId="0" borderId="21" xfId="0" applyNumberFormat="1" applyFill="1" applyBorder="1" applyAlignment="1" applyProtection="1">
      <alignment horizontal="center" wrapText="1"/>
      <protection locked="0"/>
    </xf>
    <xf numFmtId="165" fontId="23" fillId="0" borderId="21" xfId="0" applyNumberFormat="1" applyFont="1" applyFill="1" applyBorder="1" applyAlignment="1" applyProtection="1">
      <alignment horizontal="center" wrapText="1"/>
      <protection locked="0"/>
    </xf>
    <xf numFmtId="0" fontId="0" fillId="2" borderId="21" xfId="0" applyFill="1" applyBorder="1" applyProtection="1">
      <protection locked="0"/>
    </xf>
    <xf numFmtId="44" fontId="0" fillId="2" borderId="21" xfId="59" applyFont="1" applyFill="1" applyBorder="1" applyProtection="1">
      <protection locked="0"/>
    </xf>
    <xf numFmtId="165" fontId="25" fillId="34" borderId="1" xfId="0" applyNumberFormat="1" applyFont="1" applyFill="1" applyBorder="1" applyAlignment="1" applyProtection="1">
      <alignment horizontal="center" vertical="center" wrapText="1"/>
    </xf>
    <xf numFmtId="0" fontId="0" fillId="32" borderId="1" xfId="0" applyFill="1" applyBorder="1" applyAlignment="1" applyProtection="1">
      <alignment horizontal="right"/>
    </xf>
    <xf numFmtId="0" fontId="21" fillId="33" borderId="38" xfId="0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protection locked="0"/>
    </xf>
    <xf numFmtId="0" fontId="0" fillId="0" borderId="0" xfId="0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3" fillId="28" borderId="1" xfId="0" applyFont="1" applyFill="1" applyBorder="1" applyAlignment="1" applyProtection="1">
      <alignment horizontal="right" wrapText="1"/>
    </xf>
    <xf numFmtId="0" fontId="42" fillId="38" borderId="1" xfId="0" applyFont="1" applyFill="1" applyBorder="1" applyProtection="1">
      <protection locked="0"/>
    </xf>
    <xf numFmtId="0" fontId="0" fillId="38" borderId="3" xfId="0" applyFill="1" applyBorder="1" applyAlignment="1" applyProtection="1">
      <alignment horizontal="center" vertical="center" wrapText="1"/>
    </xf>
    <xf numFmtId="165" fontId="32" fillId="39" borderId="1" xfId="0" applyNumberFormat="1" applyFont="1" applyFill="1" applyBorder="1" applyAlignment="1" applyProtection="1">
      <alignment horizontal="center" vertical="center" wrapText="1"/>
    </xf>
    <xf numFmtId="5" fontId="21" fillId="29" borderId="2" xfId="0" applyNumberFormat="1" applyFont="1" applyFill="1" applyBorder="1" applyAlignment="1" applyProtection="1">
      <alignment horizontal="center" vertical="center" wrapText="1"/>
    </xf>
    <xf numFmtId="0" fontId="21" fillId="29" borderId="16" xfId="0" applyNumberFormat="1" applyFont="1" applyFill="1" applyBorder="1" applyAlignment="1" applyProtection="1">
      <alignment horizontal="center" vertical="center" wrapText="1"/>
    </xf>
    <xf numFmtId="0" fontId="42" fillId="38" borderId="1" xfId="0" applyFont="1" applyFill="1" applyBorder="1" applyAlignment="1" applyProtection="1">
      <alignment horizontal="center" vertical="center" wrapText="1"/>
    </xf>
    <xf numFmtId="165" fontId="32" fillId="0" borderId="21" xfId="0" applyNumberFormat="1" applyFont="1" applyFill="1" applyBorder="1" applyAlignment="1" applyProtection="1">
      <alignment horizontal="center" vertical="center" wrapText="1"/>
    </xf>
    <xf numFmtId="5" fontId="44" fillId="38" borderId="4" xfId="0" applyNumberFormat="1" applyFont="1" applyFill="1" applyBorder="1" applyProtection="1"/>
    <xf numFmtId="0" fontId="0" fillId="42" borderId="0" xfId="0" applyFill="1" applyProtection="1"/>
    <xf numFmtId="165" fontId="32" fillId="38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wrapText="1"/>
    </xf>
    <xf numFmtId="0" fontId="21" fillId="28" borderId="34" xfId="0" applyFont="1" applyFill="1" applyBorder="1" applyAlignment="1" applyProtection="1">
      <alignment horizontal="center" vertical="center"/>
      <protection locked="0"/>
    </xf>
    <xf numFmtId="0" fontId="0" fillId="28" borderId="35" xfId="0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/>
    <xf numFmtId="0" fontId="0" fillId="31" borderId="22" xfId="0" applyFill="1" applyBorder="1" applyAlignment="1" applyProtection="1">
      <alignment wrapText="1"/>
    </xf>
    <xf numFmtId="0" fontId="0" fillId="31" borderId="21" xfId="0" applyFill="1" applyBorder="1" applyAlignment="1" applyProtection="1">
      <alignment wrapText="1"/>
    </xf>
    <xf numFmtId="165" fontId="32" fillId="31" borderId="36" xfId="0" applyNumberFormat="1" applyFont="1" applyFill="1" applyBorder="1" applyAlignment="1" applyProtection="1">
      <alignment horizontal="center" vertical="center" wrapText="1"/>
    </xf>
    <xf numFmtId="165" fontId="0" fillId="31" borderId="37" xfId="0" applyNumberFormat="1" applyFill="1" applyBorder="1" applyAlignment="1" applyProtection="1">
      <alignment horizontal="center" vertical="center" wrapText="1"/>
    </xf>
    <xf numFmtId="0" fontId="28" fillId="0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37" borderId="2" xfId="0" applyFill="1" applyBorder="1" applyAlignment="1" applyProtection="1">
      <alignment horizontal="center" wrapText="1"/>
    </xf>
    <xf numFmtId="0" fontId="0" fillId="37" borderId="4" xfId="0" applyFill="1" applyBorder="1" applyAlignment="1" applyProtection="1">
      <alignment horizontal="center" wrapText="1"/>
    </xf>
    <xf numFmtId="0" fontId="0" fillId="34" borderId="2" xfId="0" applyFill="1" applyBorder="1" applyAlignment="1" applyProtection="1">
      <alignment horizontal="center" vertical="center" wrapText="1"/>
    </xf>
    <xf numFmtId="0" fontId="0" fillId="34" borderId="4" xfId="0" applyFill="1" applyBorder="1" applyAlignment="1" applyProtection="1">
      <alignment horizontal="center" vertical="center" wrapText="1"/>
    </xf>
    <xf numFmtId="0" fontId="0" fillId="36" borderId="2" xfId="0" applyFill="1" applyBorder="1" applyAlignment="1" applyProtection="1">
      <alignment horizontal="center" vertical="center" wrapText="1"/>
    </xf>
    <xf numFmtId="0" fontId="0" fillId="36" borderId="4" xfId="0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5" fontId="21" fillId="33" borderId="22" xfId="59" applyNumberFormat="1" applyFont="1" applyFill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31" fillId="0" borderId="32" xfId="0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5" fontId="24" fillId="28" borderId="3" xfId="59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7" fillId="34" borderId="2" xfId="0" applyFont="1" applyFill="1" applyBorder="1" applyAlignment="1" applyProtection="1">
      <alignment horizontal="center" vertical="center" wrapText="1"/>
    </xf>
    <xf numFmtId="0" fontId="21" fillId="34" borderId="19" xfId="0" applyFont="1" applyFill="1" applyBorder="1" applyAlignment="1" applyProtection="1">
      <alignment horizontal="center" vertical="center" wrapText="1"/>
    </xf>
    <xf numFmtId="0" fontId="21" fillId="34" borderId="4" xfId="0" applyFont="1" applyFill="1" applyBorder="1" applyAlignment="1" applyProtection="1">
      <alignment horizontal="center" vertical="center" wrapText="1"/>
    </xf>
    <xf numFmtId="0" fontId="27" fillId="41" borderId="22" xfId="0" applyFont="1" applyFill="1" applyBorder="1" applyAlignment="1" applyProtection="1">
      <alignment horizontal="center" vertical="center" wrapText="1"/>
    </xf>
    <xf numFmtId="0" fontId="21" fillId="41" borderId="20" xfId="0" applyFont="1" applyFill="1" applyBorder="1" applyAlignment="1" applyProtection="1">
      <alignment horizontal="center" vertical="center" wrapText="1"/>
    </xf>
    <xf numFmtId="0" fontId="21" fillId="41" borderId="19" xfId="0" applyFont="1" applyFill="1" applyBorder="1" applyAlignment="1" applyProtection="1">
      <alignment horizontal="center" vertical="center" wrapText="1"/>
    </xf>
    <xf numFmtId="9" fontId="21" fillId="33" borderId="2" xfId="0" applyNumberFormat="1" applyFont="1" applyFill="1" applyBorder="1" applyAlignment="1" applyProtection="1">
      <alignment horizontal="right" vertical="center" wrapText="1"/>
    </xf>
    <xf numFmtId="0" fontId="0" fillId="0" borderId="1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34" fillId="32" borderId="2" xfId="0" applyNumberFormat="1" applyFont="1" applyFill="1" applyBorder="1" applyAlignment="1" applyProtection="1">
      <alignment horizontal="right" vertical="center" wrapText="1"/>
    </xf>
    <xf numFmtId="9" fontId="21" fillId="29" borderId="2" xfId="0" applyNumberFormat="1" applyFont="1" applyFill="1" applyBorder="1" applyAlignment="1" applyProtection="1">
      <alignment horizontal="right" vertical="center" wrapText="1"/>
    </xf>
    <xf numFmtId="0" fontId="25" fillId="28" borderId="2" xfId="0" applyFont="1" applyFill="1" applyBorder="1" applyAlignment="1" applyProtection="1">
      <alignment horizontal="right" vertical="center" wrapText="1"/>
    </xf>
    <xf numFmtId="0" fontId="0" fillId="28" borderId="19" xfId="0" applyFill="1" applyBorder="1" applyAlignment="1">
      <alignment horizontal="right"/>
    </xf>
    <xf numFmtId="0" fontId="0" fillId="28" borderId="4" xfId="0" applyFill="1" applyBorder="1" applyAlignment="1">
      <alignment horizontal="right"/>
    </xf>
  </cellXfs>
  <cellStyles count="60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29"/>
    <cellStyle name="Entrée 2" xfId="30"/>
    <cellStyle name="Insatisfaisant 2" xfId="31"/>
    <cellStyle name="Milliers 2" xfId="32"/>
    <cellStyle name="Monétaire" xfId="59" builtinId="4"/>
    <cellStyle name="Neutre 2" xfId="33"/>
    <cellStyle name="Normal" xfId="0" builtinId="0"/>
    <cellStyle name="Normal 10" xfId="34"/>
    <cellStyle name="Normal 11" xfId="58"/>
    <cellStyle name="Normal 2" xfId="35"/>
    <cellStyle name="Normal 2 2" xfId="36"/>
    <cellStyle name="Normal 3" xfId="37"/>
    <cellStyle name="Normal 3 2" xfId="38"/>
    <cellStyle name="Normal 3_MOYENS_LICENCE_11_15 maj budget 2" xfId="39"/>
    <cellStyle name="Normal 4" xfId="1"/>
    <cellStyle name="Normal 5" xfId="40"/>
    <cellStyle name="Normal 6" xfId="41"/>
    <cellStyle name="Normal 7" xfId="42"/>
    <cellStyle name="Normal 8" xfId="43"/>
    <cellStyle name="Normal 9" xfId="44"/>
    <cellStyle name="Satisfaisant 2" xfId="45"/>
    <cellStyle name="Sortie 2" xfId="46"/>
    <cellStyle name="Style 1" xfId="47"/>
    <cellStyle name="Style 2" xfId="48"/>
    <cellStyle name="Style 2 2" xfId="49"/>
    <cellStyle name="Texte explicatif 2" xfId="50"/>
    <cellStyle name="Titre 2" xfId="51"/>
    <cellStyle name="Titre 1 2" xfId="52"/>
    <cellStyle name="Titre 2 2" xfId="53"/>
    <cellStyle name="Titre 3 2" xfId="54"/>
    <cellStyle name="Titre 4 2" xfId="55"/>
    <cellStyle name="Total 2" xfId="56"/>
    <cellStyle name="Vérification 2" xfId="57"/>
  </cellStyles>
  <dxfs count="0"/>
  <tableStyles count="0" defaultTableStyle="TableStyleMedium2" defaultPivotStyle="PivotStyleLight16"/>
  <colors>
    <mruColors>
      <color rgb="FFFFFF99"/>
      <color rgb="FFFFCC00"/>
      <color rgb="FFFF9933"/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1266825</xdr:colOff>
      <xdr:row>3</xdr:row>
      <xdr:rowOff>66675</xdr:rowOff>
    </xdr:to>
    <xdr:pic>
      <xdr:nvPicPr>
        <xdr:cNvPr id="2" name="Image 1" descr="167835357482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1917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3"/>
  <sheetViews>
    <sheetView tabSelected="1" topLeftCell="B38" zoomScaleNormal="100" workbookViewId="0">
      <selection activeCell="D40" sqref="D40"/>
    </sheetView>
  </sheetViews>
  <sheetFormatPr baseColWidth="10" defaultRowHeight="15" x14ac:dyDescent="0.25"/>
  <cols>
    <col min="1" max="1" width="40" style="5" customWidth="1"/>
    <col min="2" max="2" width="24" style="5" customWidth="1"/>
    <col min="3" max="3" width="103.140625" style="5" customWidth="1"/>
    <col min="4" max="4" width="46.28515625" style="5" customWidth="1"/>
    <col min="5" max="5" width="30" style="5" customWidth="1"/>
    <col min="6" max="9" width="17.28515625" style="5" customWidth="1"/>
    <col min="10" max="11" width="11.42578125" style="5"/>
    <col min="12" max="12" width="22" style="5" customWidth="1"/>
    <col min="13" max="16384" width="11.42578125" style="5"/>
  </cols>
  <sheetData>
    <row r="1" spans="1:12" x14ac:dyDescent="0.25">
      <c r="A1" s="85"/>
      <c r="B1" s="85"/>
      <c r="C1" s="85"/>
      <c r="D1" s="85"/>
    </row>
    <row r="2" spans="1:12" x14ac:dyDescent="0.25">
      <c r="A2" s="85"/>
      <c r="B2" s="85"/>
      <c r="C2" s="85"/>
      <c r="D2" s="85"/>
    </row>
    <row r="3" spans="1:12" x14ac:dyDescent="0.25">
      <c r="A3" s="85"/>
      <c r="B3" s="85"/>
      <c r="C3" s="85"/>
      <c r="D3" s="85"/>
    </row>
    <row r="4" spans="1:12" x14ac:dyDescent="0.25">
      <c r="A4" s="85" t="s">
        <v>46</v>
      </c>
      <c r="B4" s="85"/>
      <c r="C4" s="85"/>
      <c r="D4" s="85"/>
    </row>
    <row r="5" spans="1:12" ht="18.75" x14ac:dyDescent="0.25">
      <c r="A5" s="130" t="s">
        <v>49</v>
      </c>
      <c r="B5" s="130"/>
      <c r="C5" s="130"/>
      <c r="D5" s="130"/>
    </row>
    <row r="6" spans="1:12" ht="18.75" x14ac:dyDescent="0.3">
      <c r="A6" s="104" t="s">
        <v>48</v>
      </c>
      <c r="B6" s="105"/>
      <c r="C6" s="105"/>
      <c r="D6" s="105"/>
    </row>
    <row r="7" spans="1:12" ht="6.75" customHeight="1" x14ac:dyDescent="0.3">
      <c r="A7" s="86"/>
      <c r="B7" s="87"/>
      <c r="C7" s="87"/>
      <c r="D7" s="87"/>
    </row>
    <row r="8" spans="1:12" x14ac:dyDescent="0.25">
      <c r="A8" s="127" t="s">
        <v>45</v>
      </c>
      <c r="B8" s="128"/>
      <c r="C8" s="128"/>
      <c r="D8" s="128"/>
    </row>
    <row r="9" spans="1:12" ht="21.75" customHeight="1" x14ac:dyDescent="0.25">
      <c r="A9" s="88"/>
      <c r="B9" s="89"/>
      <c r="C9" s="89"/>
      <c r="D9" s="89"/>
    </row>
    <row r="10" spans="1:12" x14ac:dyDescent="0.25">
      <c r="A10" s="129" t="s">
        <v>47</v>
      </c>
      <c r="B10" s="129"/>
      <c r="C10" s="129"/>
      <c r="D10" s="129"/>
    </row>
    <row r="11" spans="1:12" ht="8.25" customHeight="1" thickBot="1" x14ac:dyDescent="0.35">
      <c r="A11" s="83"/>
      <c r="B11" s="84"/>
      <c r="C11" s="84"/>
      <c r="D11" s="84"/>
    </row>
    <row r="12" spans="1:12" ht="68.25" customHeight="1" thickBot="1" x14ac:dyDescent="0.3">
      <c r="A12" s="41" t="s">
        <v>10</v>
      </c>
      <c r="B12" s="115" t="s">
        <v>6</v>
      </c>
      <c r="C12" s="116"/>
      <c r="J12" s="34"/>
      <c r="K12" s="35"/>
      <c r="L12" s="35"/>
    </row>
    <row r="13" spans="1:12" ht="40.5" customHeight="1" thickBot="1" x14ac:dyDescent="0.3">
      <c r="A13" s="124" t="s">
        <v>5</v>
      </c>
      <c r="B13" s="42" t="s">
        <v>7</v>
      </c>
      <c r="C13" s="42" t="s">
        <v>50</v>
      </c>
      <c r="J13" s="34"/>
      <c r="K13" s="35"/>
      <c r="L13" s="35"/>
    </row>
    <row r="14" spans="1:12" ht="54" customHeight="1" thickBot="1" x14ac:dyDescent="0.3">
      <c r="A14" s="125"/>
      <c r="B14" s="43" t="s">
        <v>8</v>
      </c>
      <c r="C14" s="44" t="s">
        <v>54</v>
      </c>
      <c r="J14" s="34"/>
      <c r="K14" s="35"/>
      <c r="L14" s="35"/>
    </row>
    <row r="15" spans="1:12" ht="72" customHeight="1" thickBot="1" x14ac:dyDescent="0.3">
      <c r="A15" s="125"/>
      <c r="B15" s="45" t="s">
        <v>9</v>
      </c>
      <c r="C15" s="46" t="s">
        <v>0</v>
      </c>
      <c r="J15" s="34"/>
      <c r="K15" s="35"/>
      <c r="L15" s="35"/>
    </row>
    <row r="16" spans="1:12" ht="74.25" customHeight="1" thickBot="1" x14ac:dyDescent="0.3">
      <c r="A16" s="126"/>
      <c r="B16" s="47" t="s">
        <v>35</v>
      </c>
      <c r="C16" s="48" t="s">
        <v>39</v>
      </c>
      <c r="J16" s="34"/>
      <c r="K16" s="35"/>
      <c r="L16" s="35"/>
    </row>
    <row r="17" spans="1:12" ht="60.75" customHeight="1" thickBot="1" x14ac:dyDescent="0.3">
      <c r="A17" s="49" t="s">
        <v>11</v>
      </c>
      <c r="B17" s="117" t="s">
        <v>12</v>
      </c>
      <c r="C17" s="118"/>
      <c r="J17" s="36"/>
      <c r="K17" s="35"/>
      <c r="L17" s="35"/>
    </row>
    <row r="18" spans="1:12" ht="60.75" customHeight="1" thickBot="1" x14ac:dyDescent="0.3">
      <c r="A18" s="50" t="s">
        <v>13</v>
      </c>
      <c r="B18" s="119" t="s">
        <v>40</v>
      </c>
      <c r="C18" s="120"/>
      <c r="J18" s="36"/>
      <c r="K18" s="35"/>
      <c r="L18" s="35"/>
    </row>
    <row r="19" spans="1:12" ht="9" customHeight="1" thickBot="1" x14ac:dyDescent="0.3">
      <c r="A19" s="75"/>
      <c r="B19" s="75"/>
      <c r="C19" s="75"/>
      <c r="D19" s="75"/>
      <c r="J19" s="36"/>
      <c r="K19" s="35"/>
      <c r="L19" s="35"/>
    </row>
    <row r="20" spans="1:12" ht="28.5" customHeight="1" thickBot="1" x14ac:dyDescent="0.3">
      <c r="A20" s="121" t="s">
        <v>16</v>
      </c>
      <c r="B20" s="122"/>
      <c r="C20" s="122"/>
      <c r="D20" s="123"/>
      <c r="E20" s="6"/>
      <c r="F20" s="6"/>
      <c r="G20" s="6"/>
      <c r="H20" s="6"/>
      <c r="I20" s="6"/>
      <c r="J20" s="35"/>
      <c r="K20" s="35"/>
      <c r="L20" s="35"/>
    </row>
    <row r="21" spans="1:12" ht="26.85" customHeight="1" thickBot="1" x14ac:dyDescent="0.3">
      <c r="A21" s="135" t="s">
        <v>44</v>
      </c>
      <c r="B21" s="138"/>
      <c r="C21" s="7" t="s">
        <v>3</v>
      </c>
      <c r="D21" s="3"/>
      <c r="E21" s="8"/>
      <c r="F21" s="8"/>
      <c r="G21" s="8"/>
      <c r="H21" s="8"/>
      <c r="I21" s="8"/>
    </row>
    <row r="22" spans="1:12" ht="31.5" customHeight="1" thickBot="1" x14ac:dyDescent="0.3">
      <c r="A22" s="136"/>
      <c r="B22" s="139"/>
      <c r="C22" s="7" t="s">
        <v>4</v>
      </c>
      <c r="D22" s="4"/>
      <c r="E22" s="9"/>
      <c r="F22" s="9"/>
      <c r="G22" s="9"/>
      <c r="H22" s="9"/>
      <c r="I22" s="9"/>
    </row>
    <row r="23" spans="1:12" ht="43.5" customHeight="1" thickBot="1" x14ac:dyDescent="0.3">
      <c r="A23" s="136"/>
      <c r="B23" s="139"/>
      <c r="C23" s="51" t="s">
        <v>22</v>
      </c>
      <c r="D23" s="95" t="e">
        <f>$D$21/$D$22</f>
        <v>#DIV/0!</v>
      </c>
      <c r="E23" s="8"/>
      <c r="F23" s="8"/>
      <c r="G23" s="8"/>
      <c r="H23" s="8"/>
      <c r="I23" s="8"/>
    </row>
    <row r="24" spans="1:12" ht="31.5" customHeight="1" thickBot="1" x14ac:dyDescent="0.3">
      <c r="A24" s="136"/>
      <c r="B24" s="139"/>
      <c r="C24" s="52" t="s">
        <v>21</v>
      </c>
      <c r="D24" s="39" t="e">
        <f>IF(D23&lt;=14000,"90%",IF(D23&lt;=24000,"60%",IF(D23&lt;=34000,"30%","0%")))</f>
        <v>#DIV/0!</v>
      </c>
      <c r="E24" s="10"/>
      <c r="F24" s="10"/>
      <c r="G24" s="10"/>
      <c r="H24" s="10"/>
      <c r="I24" s="10"/>
    </row>
    <row r="25" spans="1:12" ht="36.75" customHeight="1" thickBot="1" x14ac:dyDescent="0.3">
      <c r="A25" s="137"/>
      <c r="B25" s="140"/>
      <c r="C25" s="53" t="s">
        <v>20</v>
      </c>
      <c r="D25" s="40" t="e">
        <f>IF(D24="90%",10%,IF(D24="60%",40 %,IF(D24="30%",70 %,100 %)))</f>
        <v>#DIV/0!</v>
      </c>
      <c r="E25" s="10"/>
      <c r="F25" s="10"/>
      <c r="G25" s="10"/>
      <c r="H25" s="10"/>
      <c r="I25" s="10"/>
    </row>
    <row r="26" spans="1:12" ht="14.25" customHeight="1" thickBot="1" x14ac:dyDescent="0.3">
      <c r="A26" s="11"/>
      <c r="B26" s="12"/>
      <c r="C26" s="13"/>
      <c r="D26" s="14"/>
      <c r="E26" s="10"/>
      <c r="F26" s="10"/>
      <c r="G26" s="10"/>
      <c r="H26" s="10"/>
      <c r="I26" s="10"/>
    </row>
    <row r="27" spans="1:12" s="37" customFormat="1" ht="35.25" customHeight="1" thickTop="1" thickBot="1" x14ac:dyDescent="0.3">
      <c r="A27" s="112" t="s">
        <v>17</v>
      </c>
      <c r="B27" s="113"/>
      <c r="C27" s="113"/>
      <c r="D27" s="114"/>
      <c r="E27" s="15"/>
      <c r="F27" s="15"/>
      <c r="G27" s="15"/>
      <c r="H27" s="15"/>
      <c r="I27" s="15"/>
    </row>
    <row r="28" spans="1:12" ht="116.25" thickTop="1" thickBot="1" x14ac:dyDescent="0.3">
      <c r="A28" s="65" t="s">
        <v>37</v>
      </c>
      <c r="B28" s="110" t="s">
        <v>38</v>
      </c>
      <c r="C28" s="111"/>
      <c r="D28" s="54" t="s">
        <v>25</v>
      </c>
      <c r="E28" s="102" t="s">
        <v>26</v>
      </c>
      <c r="F28" s="10"/>
      <c r="G28" s="10"/>
      <c r="H28" s="10"/>
      <c r="I28" s="10"/>
    </row>
    <row r="29" spans="1:12" ht="36.75" customHeight="1" thickBot="1" x14ac:dyDescent="0.3">
      <c r="A29" s="66" t="s">
        <v>14</v>
      </c>
      <c r="B29" s="133" t="s">
        <v>15</v>
      </c>
      <c r="C29" s="134"/>
      <c r="D29" s="54" t="s">
        <v>25</v>
      </c>
      <c r="E29" s="103"/>
      <c r="F29" s="10"/>
      <c r="G29" s="10"/>
      <c r="H29" s="10"/>
      <c r="I29" s="10"/>
    </row>
    <row r="30" spans="1:12" ht="12.75" customHeight="1" thickBot="1" x14ac:dyDescent="0.3">
      <c r="A30" s="16"/>
      <c r="B30" s="17"/>
      <c r="C30" s="18"/>
      <c r="D30" s="18"/>
      <c r="E30" s="19"/>
      <c r="F30" s="10"/>
      <c r="G30" s="10"/>
      <c r="H30" s="10"/>
      <c r="I30" s="10"/>
    </row>
    <row r="31" spans="1:12" ht="25.5" customHeight="1" thickBot="1" x14ac:dyDescent="0.3">
      <c r="A31" s="141" t="s">
        <v>60</v>
      </c>
      <c r="B31" s="142"/>
      <c r="C31" s="142"/>
      <c r="D31" s="143"/>
      <c r="E31" s="67" t="s">
        <v>18</v>
      </c>
      <c r="F31" s="10"/>
      <c r="G31" s="10"/>
      <c r="H31" s="10"/>
      <c r="I31" s="10"/>
    </row>
    <row r="32" spans="1:12" ht="22.35" customHeight="1" thickBot="1" x14ac:dyDescent="0.3">
      <c r="A32" s="152" t="str">
        <f>IF(E28="A RENSEIGNER", "SAISIE ELIGIBILITE ou NON AU CPF OBLIGATOIRE", IF(E28="ELIGIBLE AU CPF", "MONTANT DU CPF A SAISIR OBLIGATOIREMENT", "VOUS NE POUVEZ PAS MOBILISER VOTRE CPF, SAISIR VOS DONNEES  AU 4ème temps de calcul"))</f>
        <v>MONTANT DU CPF A SAISIR OBLIGATOIREMENT</v>
      </c>
      <c r="B32" s="153"/>
      <c r="C32" s="154"/>
      <c r="D32" s="2"/>
      <c r="E32" s="80" t="str">
        <f>IF(E28="A RENSEIGNER","ELIGIBILITE AU CPF NON SAISIE", IF(E28="NON ELIGIBLE AU CPF", "ATTENTION, LE CPF DOIT ETRE 0 €", "COHERENTE"))</f>
        <v>COHERENTE</v>
      </c>
      <c r="F32" s="8"/>
      <c r="G32" s="8"/>
      <c r="H32" s="8"/>
      <c r="I32" s="8"/>
    </row>
    <row r="33" spans="1:9" ht="22.35" customHeight="1" thickBot="1" x14ac:dyDescent="0.3">
      <c r="A33" s="151" t="s">
        <v>34</v>
      </c>
      <c r="B33" s="148"/>
      <c r="C33" s="149"/>
      <c r="D33" s="31">
        <f>$B$21-$D$32</f>
        <v>0</v>
      </c>
      <c r="E33" s="76"/>
      <c r="F33" s="20"/>
      <c r="G33" s="20"/>
      <c r="H33" s="20"/>
      <c r="I33" s="20"/>
    </row>
    <row r="34" spans="1:9" ht="22.35" customHeight="1" thickBot="1" x14ac:dyDescent="0.3">
      <c r="A34" s="150" t="s">
        <v>23</v>
      </c>
      <c r="B34" s="148"/>
      <c r="C34" s="149"/>
      <c r="D34" s="32" t="str">
        <f>IF($D$33=$B$21,"0€",$D$33*$D$25)</f>
        <v>0€</v>
      </c>
      <c r="E34" s="97"/>
      <c r="F34" s="38"/>
      <c r="G34" s="38"/>
      <c r="H34" s="38"/>
      <c r="I34" s="38"/>
    </row>
    <row r="35" spans="1:9" ht="19.5" customHeight="1" thickBot="1" x14ac:dyDescent="0.35">
      <c r="A35" s="147" t="s">
        <v>24</v>
      </c>
      <c r="B35" s="148"/>
      <c r="C35" s="149"/>
      <c r="D35" s="33">
        <f>IF(D32=0, $D$33, $D$34+$D$32)</f>
        <v>0</v>
      </c>
      <c r="E35" s="77"/>
      <c r="F35" s="21"/>
      <c r="G35" s="21"/>
      <c r="H35" s="21"/>
      <c r="I35" s="21"/>
    </row>
    <row r="36" spans="1:9" ht="9" customHeight="1" thickBot="1" x14ac:dyDescent="0.35">
      <c r="A36" s="28"/>
      <c r="B36" s="22"/>
      <c r="C36" s="23"/>
      <c r="D36" s="29">
        <v>2</v>
      </c>
      <c r="E36" s="77"/>
      <c r="F36" s="21"/>
      <c r="G36" s="21"/>
      <c r="H36" s="21"/>
      <c r="I36" s="21"/>
    </row>
    <row r="37" spans="1:9" s="24" customFormat="1" ht="24.75" customHeight="1" thickBot="1" x14ac:dyDescent="0.3">
      <c r="A37" s="144" t="s">
        <v>36</v>
      </c>
      <c r="B37" s="145"/>
      <c r="C37" s="146"/>
      <c r="D37" s="146"/>
      <c r="E37" s="78"/>
    </row>
    <row r="38" spans="1:9" s="24" customFormat="1" ht="34.5" customHeight="1" thickBot="1" x14ac:dyDescent="0.3">
      <c r="A38" s="25" t="s">
        <v>28</v>
      </c>
      <c r="B38" s="55" t="s">
        <v>29</v>
      </c>
      <c r="C38" s="56" t="s">
        <v>30</v>
      </c>
      <c r="D38" s="94">
        <f>IF(D32=0,$B$21,"EXONERATION PAR CPF - SAISIE A FAIRE DANS CADRE AU DESSUS")</f>
        <v>0</v>
      </c>
      <c r="E38" s="78"/>
    </row>
    <row r="39" spans="1:9" s="24" customFormat="1" ht="15.75" thickBot="1" x14ac:dyDescent="0.3">
      <c r="A39" s="106" t="s">
        <v>2</v>
      </c>
      <c r="B39" s="108">
        <v>1300</v>
      </c>
      <c r="C39" s="57" t="s">
        <v>31</v>
      </c>
      <c r="D39" s="58" t="e">
        <f>$D$25</f>
        <v>#DIV/0!</v>
      </c>
      <c r="E39" s="78"/>
    </row>
    <row r="40" spans="1:9" s="24" customFormat="1" ht="39" customHeight="1" thickBot="1" x14ac:dyDescent="0.3">
      <c r="A40" s="107"/>
      <c r="B40" s="109"/>
      <c r="C40" s="90" t="s">
        <v>59</v>
      </c>
      <c r="D40" s="30"/>
      <c r="E40" s="26"/>
    </row>
    <row r="41" spans="1:9" s="24" customFormat="1" ht="15.75" thickBot="1" x14ac:dyDescent="0.3">
      <c r="A41" s="68" t="s">
        <v>1</v>
      </c>
      <c r="B41" s="93">
        <v>2700</v>
      </c>
      <c r="C41" s="59" t="s">
        <v>33</v>
      </c>
      <c r="D41" s="60">
        <f>IF(D40=0,D38*1, $D$38-$D$40)</f>
        <v>0</v>
      </c>
      <c r="E41" s="78"/>
    </row>
    <row r="42" spans="1:9" s="24" customFormat="1" ht="33" customHeight="1" thickBot="1" x14ac:dyDescent="0.3">
      <c r="A42" s="72" t="s">
        <v>32</v>
      </c>
      <c r="B42" s="71">
        <v>150</v>
      </c>
      <c r="C42" s="81" t="s">
        <v>51</v>
      </c>
      <c r="D42" s="61" t="str">
        <f>IF(D40=0, "PAS D'EXONERATION POSSIBLE SAUF POUR VAE", $D$41*$D$39)</f>
        <v>PAS D'EXONERATION POSSIBLE SAUF POUR VAE</v>
      </c>
      <c r="E42" s="78"/>
    </row>
    <row r="43" spans="1:9" s="24" customFormat="1" ht="30.75" thickBot="1" x14ac:dyDescent="0.3">
      <c r="A43" s="73" t="s">
        <v>42</v>
      </c>
      <c r="B43" s="70">
        <v>0</v>
      </c>
      <c r="C43" s="82" t="s">
        <v>52</v>
      </c>
      <c r="D43" s="131">
        <f>IF(D40=0,D38,(($D$41*D39)+$D$40))</f>
        <v>0</v>
      </c>
      <c r="E43" s="79"/>
      <c r="F43" s="27"/>
      <c r="G43" s="27"/>
      <c r="H43" s="27"/>
      <c r="I43" s="27"/>
    </row>
    <row r="44" spans="1:9" s="24" customFormat="1" ht="29.25" customHeight="1" thickBot="1" x14ac:dyDescent="0.3">
      <c r="A44" s="74" t="s">
        <v>41</v>
      </c>
      <c r="B44" s="69">
        <v>0</v>
      </c>
      <c r="C44" s="62" t="s">
        <v>53</v>
      </c>
      <c r="D44" s="132"/>
      <c r="E44" s="78"/>
    </row>
    <row r="45" spans="1:9" s="24" customFormat="1" ht="24.75" customHeight="1" thickBot="1" x14ac:dyDescent="0.3">
      <c r="A45" s="22"/>
      <c r="B45" s="99"/>
      <c r="C45" s="63" t="s">
        <v>43</v>
      </c>
      <c r="D45" s="64" t="str">
        <f xml:space="preserve"> IF(AND(D40=0, D41=2200), D$38*$D$39, "NE CORRESPOND PAS A VAE")</f>
        <v>NE CORRESPOND PAS A VAE</v>
      </c>
      <c r="E45" s="78"/>
    </row>
    <row r="46" spans="1:9" s="24" customFormat="1" ht="29.25" customHeight="1" thickBot="1" x14ac:dyDescent="0.35">
      <c r="A46" s="92" t="s">
        <v>55</v>
      </c>
      <c r="B46" s="100">
        <v>350</v>
      </c>
      <c r="C46" s="91" t="s">
        <v>57</v>
      </c>
      <c r="D46" s="98" t="e">
        <f>IF(($D$38*$D$39)&lt;350,350,($D$38*$D$39))</f>
        <v>#DIV/0!</v>
      </c>
    </row>
    <row r="47" spans="1:9" s="24" customFormat="1" ht="19.5" thickBot="1" x14ac:dyDescent="0.35">
      <c r="A47" s="96" t="s">
        <v>56</v>
      </c>
      <c r="B47" s="101"/>
      <c r="C47" s="91" t="s">
        <v>58</v>
      </c>
      <c r="D47" s="98" t="e">
        <f>IF(($D$38*$D$39)&lt;350,350,($D$38*$D$39))</f>
        <v>#DIV/0!</v>
      </c>
    </row>
    <row r="48" spans="1:9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pans="11:41" s="24" customFormat="1" x14ac:dyDescent="0.25"/>
    <row r="98" spans="11:41" s="24" customFormat="1" x14ac:dyDescent="0.25"/>
    <row r="99" spans="11:41" s="24" customFormat="1" x14ac:dyDescent="0.25"/>
    <row r="100" spans="11:41" s="24" customFormat="1" x14ac:dyDescent="0.25"/>
    <row r="101" spans="11:41" s="24" customFormat="1" x14ac:dyDescent="0.25"/>
    <row r="102" spans="11:41" s="24" customFormat="1" x14ac:dyDescent="0.25"/>
    <row r="103" spans="11:41" s="24" customFormat="1" x14ac:dyDescent="0.25"/>
    <row r="104" spans="11:41" s="24" customFormat="1" x14ac:dyDescent="0.25"/>
    <row r="105" spans="11:41" x14ac:dyDescent="0.25"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</row>
    <row r="106" spans="11:41" x14ac:dyDescent="0.25"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</row>
    <row r="107" spans="11:41" x14ac:dyDescent="0.25"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</row>
    <row r="108" spans="11:41" x14ac:dyDescent="0.25"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</row>
    <row r="109" spans="11:41" x14ac:dyDescent="0.25"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</row>
    <row r="110" spans="11:41" x14ac:dyDescent="0.25"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</row>
    <row r="111" spans="11:41" x14ac:dyDescent="0.25"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</row>
    <row r="112" spans="11:41" x14ac:dyDescent="0.25"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</row>
    <row r="113" spans="11:41" x14ac:dyDescent="0.25"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</row>
    <row r="114" spans="11:41" x14ac:dyDescent="0.25"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</row>
    <row r="115" spans="11:41" x14ac:dyDescent="0.25"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</row>
    <row r="116" spans="11:41" x14ac:dyDescent="0.25"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</row>
    <row r="117" spans="11:41" x14ac:dyDescent="0.25"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</row>
    <row r="118" spans="11:41" x14ac:dyDescent="0.25"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</row>
    <row r="119" spans="11:41" x14ac:dyDescent="0.25"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</row>
    <row r="120" spans="11:41" x14ac:dyDescent="0.25"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</row>
    <row r="121" spans="11:41" x14ac:dyDescent="0.25"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</row>
    <row r="122" spans="11:41" x14ac:dyDescent="0.25"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</row>
    <row r="123" spans="11:41" x14ac:dyDescent="0.25"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</row>
    <row r="124" spans="11:41" x14ac:dyDescent="0.25"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</row>
    <row r="125" spans="11:41" x14ac:dyDescent="0.25"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</row>
    <row r="126" spans="11:41" x14ac:dyDescent="0.25"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</row>
    <row r="127" spans="11:41" x14ac:dyDescent="0.25"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</row>
    <row r="128" spans="11:41" x14ac:dyDescent="0.25"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</row>
    <row r="129" spans="11:41" x14ac:dyDescent="0.25"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</row>
    <row r="130" spans="11:41" x14ac:dyDescent="0.25"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</row>
    <row r="131" spans="11:41" x14ac:dyDescent="0.25"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</row>
    <row r="132" spans="11:41" x14ac:dyDescent="0.25"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</row>
    <row r="133" spans="11:41" x14ac:dyDescent="0.25"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</row>
    <row r="134" spans="11:41" x14ac:dyDescent="0.25"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</row>
    <row r="135" spans="11:41" x14ac:dyDescent="0.25"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</row>
    <row r="136" spans="11:41" x14ac:dyDescent="0.25"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</row>
    <row r="137" spans="11:41" x14ac:dyDescent="0.25"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</row>
    <row r="138" spans="11:41" x14ac:dyDescent="0.25"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</row>
    <row r="139" spans="11:41" x14ac:dyDescent="0.25"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</row>
    <row r="140" spans="11:41" x14ac:dyDescent="0.25"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</row>
    <row r="141" spans="11:41" x14ac:dyDescent="0.25"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</row>
    <row r="142" spans="11:41" x14ac:dyDescent="0.25"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</row>
    <row r="143" spans="11:41" x14ac:dyDescent="0.25"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</row>
    <row r="144" spans="11:41" x14ac:dyDescent="0.25"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</row>
    <row r="145" spans="11:41" x14ac:dyDescent="0.25"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</row>
    <row r="146" spans="11:41" x14ac:dyDescent="0.25"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</row>
    <row r="147" spans="11:41" x14ac:dyDescent="0.25"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</row>
    <row r="148" spans="11:41" x14ac:dyDescent="0.25"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</row>
    <row r="149" spans="11:41" x14ac:dyDescent="0.25"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</row>
    <row r="150" spans="11:41" x14ac:dyDescent="0.25"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</row>
    <row r="151" spans="11:41" x14ac:dyDescent="0.25"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</row>
    <row r="152" spans="11:41" x14ac:dyDescent="0.25"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</row>
    <row r="153" spans="11:41" x14ac:dyDescent="0.25"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</row>
  </sheetData>
  <sheetProtection password="C74B" sheet="1" objects="1" scenarios="1" selectLockedCells="1"/>
  <mergeCells count="25">
    <mergeCell ref="A5:D5"/>
    <mergeCell ref="D43:D44"/>
    <mergeCell ref="B29:C29"/>
    <mergeCell ref="A21:A25"/>
    <mergeCell ref="B21:B25"/>
    <mergeCell ref="A31:D31"/>
    <mergeCell ref="A37:D37"/>
    <mergeCell ref="A35:C35"/>
    <mergeCell ref="A34:C34"/>
    <mergeCell ref="A33:C33"/>
    <mergeCell ref="A32:C32"/>
    <mergeCell ref="B46:B47"/>
    <mergeCell ref="E28:E29"/>
    <mergeCell ref="A6:D6"/>
    <mergeCell ref="A39:A40"/>
    <mergeCell ref="B39:B40"/>
    <mergeCell ref="B28:C28"/>
    <mergeCell ref="A27:D27"/>
    <mergeCell ref="B12:C12"/>
    <mergeCell ref="B17:C17"/>
    <mergeCell ref="B18:C18"/>
    <mergeCell ref="A20:D20"/>
    <mergeCell ref="A13:A16"/>
    <mergeCell ref="A8:D8"/>
    <mergeCell ref="A10:D10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'ne pas effacer'!$A$1:$A$3</xm:f>
          </x14:formula1>
          <xm:sqref>E28:E29 D30</xm:sqref>
        </x14:dataValidation>
        <x14:dataValidation type="list" allowBlank="1" showInputMessage="1" showErrorMessage="1">
          <x14:formula1>
            <xm:f>'ne pas effacer'!$A$5:$A$8</xm:f>
          </x14:formula1>
          <xm:sqref>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" sqref="C2"/>
    </sheetView>
  </sheetViews>
  <sheetFormatPr baseColWidth="10" defaultRowHeight="15" x14ac:dyDescent="0.25"/>
  <cols>
    <col min="1" max="1" width="23.85546875" customWidth="1"/>
  </cols>
  <sheetData>
    <row r="1" spans="1:1" x14ac:dyDescent="0.25">
      <c r="A1" t="s">
        <v>19</v>
      </c>
    </row>
    <row r="2" spans="1:1" x14ac:dyDescent="0.25">
      <c r="A2" t="s">
        <v>26</v>
      </c>
    </row>
    <row r="3" spans="1:1" x14ac:dyDescent="0.25">
      <c r="A3" t="s">
        <v>27</v>
      </c>
    </row>
    <row r="5" spans="1:1" x14ac:dyDescent="0.25">
      <c r="A5" s="1">
        <v>1300</v>
      </c>
    </row>
    <row r="6" spans="1:1" x14ac:dyDescent="0.25">
      <c r="A6" s="1">
        <v>2700</v>
      </c>
    </row>
    <row r="7" spans="1:1" x14ac:dyDescent="0.25">
      <c r="A7" s="1">
        <v>150</v>
      </c>
    </row>
    <row r="8" spans="1:1" x14ac:dyDescent="0.25">
      <c r="A8" s="1">
        <v>0</v>
      </c>
    </row>
  </sheetData>
  <sheetProtection password="C74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outil-simul_reste à charge23</vt:lpstr>
      <vt:lpstr>ne pas effacer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Duperron-Seillac</dc:creator>
  <cp:lastModifiedBy>Ghislaine Fernandez</cp:lastModifiedBy>
  <cp:lastPrinted>2022-04-08T06:13:09Z</cp:lastPrinted>
  <dcterms:created xsi:type="dcterms:W3CDTF">2019-02-19T12:20:38Z</dcterms:created>
  <dcterms:modified xsi:type="dcterms:W3CDTF">2023-08-02T14:04:19Z</dcterms:modified>
</cp:coreProperties>
</file>